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統晟講習表格\"/>
    </mc:Choice>
  </mc:AlternateContent>
  <xr:revisionPtr revIDLastSave="0" documentId="8_{15CB3B10-7D16-4E5D-98D5-2125B0FA7726}" xr6:coauthVersionLast="47" xr6:coauthVersionMax="47" xr10:uidLastSave="{00000000-0000-0000-0000-000000000000}"/>
  <bookViews>
    <workbookView xWindow="-120" yWindow="-120" windowWidth="20730" windowHeight="11040" xr2:uid="{00000000-000D-0000-FFFF-FFFF00000000}"/>
  </bookViews>
  <sheets>
    <sheet name="oo工地o月o日日誌" sheetId="1" r:id="rId1"/>
  </sheets>
  <externalReferences>
    <externalReference r:id="rId2"/>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55" i="1" l="1"/>
  <c r="D155" i="1"/>
  <c r="J154" i="1"/>
  <c r="D154" i="1"/>
  <c r="J153" i="1"/>
  <c r="D153" i="1"/>
  <c r="J152" i="1"/>
  <c r="D152" i="1"/>
  <c r="J151" i="1"/>
  <c r="D151" i="1"/>
  <c r="J150" i="1"/>
  <c r="D150" i="1"/>
  <c r="J149" i="1"/>
  <c r="D149" i="1"/>
  <c r="J148" i="1"/>
  <c r="D148" i="1"/>
  <c r="J147" i="1"/>
  <c r="J146" i="1"/>
  <c r="D146" i="1"/>
  <c r="J145" i="1"/>
  <c r="D145" i="1"/>
  <c r="J144" i="1"/>
  <c r="D144" i="1"/>
  <c r="J143" i="1"/>
  <c r="D143" i="1"/>
  <c r="J142" i="1"/>
  <c r="P134" i="1"/>
  <c r="Q134" i="1" s="1"/>
  <c r="K134" i="1"/>
  <c r="J134" i="1"/>
  <c r="R134" i="1" s="1"/>
  <c r="L134" i="1" s="1"/>
  <c r="P133" i="1"/>
  <c r="Q133" i="1" s="1"/>
  <c r="K133" i="1"/>
  <c r="J133" i="1"/>
  <c r="R133" i="1" s="1"/>
  <c r="L133" i="1" s="1"/>
  <c r="P132" i="1"/>
  <c r="Q132" i="1" s="1"/>
  <c r="K132" i="1"/>
  <c r="J132" i="1"/>
  <c r="R132" i="1" s="1"/>
  <c r="L132" i="1" s="1"/>
  <c r="P131" i="1"/>
  <c r="Q131" i="1" s="1"/>
  <c r="K131" i="1"/>
  <c r="J131" i="1"/>
  <c r="R131" i="1" s="1"/>
  <c r="L131" i="1" s="1"/>
  <c r="P130" i="1"/>
  <c r="Q130" i="1" s="1"/>
  <c r="K130" i="1"/>
  <c r="J130" i="1"/>
  <c r="R130" i="1" s="1"/>
  <c r="L130" i="1" s="1"/>
  <c r="P129" i="1"/>
  <c r="Q129" i="1" s="1"/>
  <c r="K129" i="1"/>
  <c r="J129" i="1"/>
  <c r="R129" i="1" s="1"/>
  <c r="L129" i="1" s="1"/>
  <c r="Q128" i="1"/>
  <c r="P128" i="1"/>
  <c r="K128" i="1"/>
  <c r="J128" i="1"/>
  <c r="R128" i="1" s="1"/>
  <c r="L128" i="1" s="1"/>
  <c r="P126" i="1"/>
  <c r="Q126" i="1" s="1"/>
  <c r="K126" i="1"/>
  <c r="J126" i="1"/>
  <c r="R126" i="1" s="1"/>
  <c r="L126" i="1" s="1"/>
  <c r="P125" i="1"/>
  <c r="Q125" i="1" s="1"/>
  <c r="K125" i="1"/>
  <c r="J125" i="1"/>
  <c r="R125" i="1" s="1"/>
  <c r="L125" i="1" s="1"/>
  <c r="P124" i="1"/>
  <c r="Q124" i="1" s="1"/>
  <c r="K124" i="1"/>
  <c r="J124" i="1"/>
  <c r="R124" i="1" s="1"/>
  <c r="L124" i="1" s="1"/>
  <c r="P123" i="1"/>
  <c r="Q123" i="1" s="1"/>
  <c r="K123" i="1"/>
  <c r="J123" i="1"/>
  <c r="R123" i="1" s="1"/>
  <c r="L123" i="1" s="1"/>
  <c r="P122" i="1"/>
  <c r="Q122" i="1" s="1"/>
  <c r="K122" i="1"/>
  <c r="J122" i="1"/>
  <c r="R122" i="1" s="1"/>
  <c r="L122" i="1" s="1"/>
  <c r="P121" i="1"/>
  <c r="Q121" i="1" s="1"/>
  <c r="K121" i="1"/>
  <c r="J121" i="1"/>
  <c r="R121" i="1" s="1"/>
  <c r="L121" i="1" s="1"/>
  <c r="P120" i="1"/>
  <c r="Q120" i="1" s="1"/>
  <c r="K120" i="1"/>
  <c r="J120" i="1"/>
  <c r="R120" i="1" s="1"/>
  <c r="L120" i="1" s="1"/>
  <c r="Q119" i="1"/>
  <c r="P119" i="1"/>
  <c r="K119" i="1"/>
  <c r="J119" i="1"/>
  <c r="R119" i="1" s="1"/>
  <c r="L119" i="1" s="1"/>
  <c r="Q118" i="1"/>
  <c r="P118" i="1"/>
  <c r="K118" i="1"/>
  <c r="J118" i="1"/>
  <c r="R118" i="1" s="1"/>
  <c r="L118" i="1" s="1"/>
  <c r="Q117" i="1"/>
  <c r="P117" i="1"/>
  <c r="K117" i="1"/>
  <c r="J117" i="1"/>
  <c r="R117" i="1" s="1"/>
  <c r="L117" i="1" s="1"/>
  <c r="Q116" i="1"/>
  <c r="P116" i="1"/>
  <c r="K116" i="1"/>
  <c r="J116" i="1"/>
  <c r="R116" i="1" s="1"/>
  <c r="L116" i="1" s="1"/>
  <c r="Q115" i="1"/>
  <c r="P115" i="1"/>
  <c r="K115" i="1"/>
  <c r="J115" i="1"/>
  <c r="R115" i="1" s="1"/>
  <c r="L115" i="1" s="1"/>
  <c r="Q114" i="1"/>
  <c r="P114" i="1"/>
  <c r="K114" i="1"/>
  <c r="J114" i="1"/>
  <c r="R114" i="1" s="1"/>
  <c r="L114" i="1" s="1"/>
  <c r="Q113" i="1"/>
  <c r="P113" i="1"/>
  <c r="K113" i="1"/>
  <c r="J113" i="1"/>
  <c r="R113" i="1" s="1"/>
  <c r="L113" i="1" s="1"/>
  <c r="Q112" i="1"/>
  <c r="P112" i="1"/>
  <c r="K112" i="1"/>
  <c r="J112" i="1"/>
  <c r="R112" i="1" s="1"/>
  <c r="L112" i="1" s="1"/>
  <c r="Q111" i="1"/>
  <c r="P111" i="1"/>
  <c r="K111" i="1"/>
  <c r="J111" i="1"/>
  <c r="R111" i="1" s="1"/>
  <c r="L111" i="1" s="1"/>
  <c r="Q110" i="1"/>
  <c r="P110" i="1"/>
  <c r="K110" i="1"/>
  <c r="J110" i="1"/>
  <c r="R110" i="1" s="1"/>
  <c r="L110" i="1" s="1"/>
  <c r="Q109" i="1"/>
  <c r="P109" i="1"/>
  <c r="K109" i="1"/>
  <c r="J109" i="1"/>
  <c r="R109" i="1" s="1"/>
  <c r="L109" i="1" s="1"/>
  <c r="Q108" i="1"/>
  <c r="P108" i="1"/>
  <c r="K108" i="1"/>
  <c r="J108" i="1"/>
  <c r="R108" i="1" s="1"/>
  <c r="L108" i="1" s="1"/>
  <c r="Q107" i="1"/>
  <c r="P107" i="1"/>
  <c r="K107" i="1"/>
  <c r="J107" i="1"/>
  <c r="R107" i="1" s="1"/>
  <c r="L107" i="1" s="1"/>
  <c r="Q106" i="1"/>
  <c r="P106" i="1"/>
  <c r="K106" i="1"/>
  <c r="J106" i="1"/>
  <c r="R106" i="1" s="1"/>
  <c r="L106" i="1" s="1"/>
  <c r="Q105" i="1"/>
  <c r="P105" i="1"/>
  <c r="K105" i="1"/>
  <c r="J105" i="1"/>
  <c r="R105" i="1" s="1"/>
  <c r="L105" i="1" s="1"/>
  <c r="Q104" i="1"/>
  <c r="P104" i="1"/>
  <c r="K104" i="1"/>
  <c r="J104" i="1"/>
  <c r="R104" i="1" s="1"/>
  <c r="L104" i="1" s="1"/>
  <c r="Q103" i="1"/>
  <c r="P103" i="1"/>
  <c r="K103" i="1"/>
  <c r="J103" i="1"/>
  <c r="R103" i="1" s="1"/>
  <c r="L103" i="1" s="1"/>
  <c r="Q102" i="1"/>
  <c r="P102" i="1"/>
  <c r="K102" i="1"/>
  <c r="J102" i="1"/>
  <c r="R102" i="1" s="1"/>
  <c r="L102" i="1" s="1"/>
  <c r="Q101" i="1"/>
  <c r="P101" i="1"/>
  <c r="K101" i="1"/>
  <c r="J101" i="1"/>
  <c r="R101" i="1" s="1"/>
  <c r="L101" i="1" s="1"/>
  <c r="Q100" i="1"/>
  <c r="P100" i="1"/>
  <c r="K100" i="1"/>
  <c r="J100" i="1"/>
  <c r="R100" i="1" s="1"/>
  <c r="L100" i="1" s="1"/>
  <c r="Q99" i="1"/>
  <c r="P99" i="1"/>
  <c r="K99" i="1"/>
  <c r="J99" i="1"/>
  <c r="R99" i="1" s="1"/>
  <c r="L99" i="1" s="1"/>
  <c r="Q98" i="1"/>
  <c r="P98" i="1"/>
  <c r="K98" i="1"/>
  <c r="J98" i="1"/>
  <c r="R98" i="1" s="1"/>
  <c r="L98" i="1" s="1"/>
  <c r="Q97" i="1"/>
  <c r="P97" i="1"/>
  <c r="K97" i="1"/>
  <c r="J97" i="1"/>
  <c r="R97" i="1" s="1"/>
  <c r="L97" i="1" s="1"/>
  <c r="Q96" i="1"/>
  <c r="P96" i="1"/>
  <c r="K96" i="1"/>
  <c r="J96" i="1"/>
  <c r="R96" i="1" s="1"/>
  <c r="L96" i="1" s="1"/>
  <c r="Q95" i="1"/>
  <c r="P95" i="1"/>
  <c r="K95" i="1"/>
  <c r="J95" i="1"/>
  <c r="R95" i="1" s="1"/>
  <c r="L95" i="1" s="1"/>
  <c r="Q94" i="1"/>
  <c r="P94" i="1"/>
  <c r="K94" i="1"/>
  <c r="J94" i="1"/>
  <c r="R94" i="1" s="1"/>
  <c r="L94" i="1" s="1"/>
  <c r="Q93" i="1"/>
  <c r="P93" i="1"/>
  <c r="K93" i="1"/>
  <c r="J93" i="1"/>
  <c r="R93" i="1" s="1"/>
  <c r="L93" i="1" s="1"/>
  <c r="Q92" i="1"/>
  <c r="P92" i="1"/>
  <c r="K92" i="1"/>
  <c r="J92" i="1"/>
  <c r="R92" i="1" s="1"/>
  <c r="L92" i="1" s="1"/>
  <c r="Q91" i="1"/>
  <c r="P91" i="1"/>
  <c r="K91" i="1"/>
  <c r="J91" i="1"/>
  <c r="R91" i="1" s="1"/>
  <c r="L91" i="1" s="1"/>
  <c r="Q90" i="1"/>
  <c r="P90" i="1"/>
  <c r="K90" i="1"/>
  <c r="J90" i="1"/>
  <c r="R90" i="1" s="1"/>
  <c r="L90" i="1" s="1"/>
  <c r="Q89" i="1"/>
  <c r="P89" i="1"/>
  <c r="K89" i="1"/>
  <c r="J89" i="1"/>
  <c r="R89" i="1" s="1"/>
  <c r="L89" i="1" s="1"/>
  <c r="Q88" i="1"/>
  <c r="P88" i="1"/>
  <c r="K88" i="1"/>
  <c r="J88" i="1"/>
  <c r="R88" i="1" s="1"/>
  <c r="L88" i="1" s="1"/>
  <c r="Q87" i="1"/>
  <c r="P87" i="1"/>
  <c r="K87" i="1"/>
  <c r="J87" i="1"/>
  <c r="R87" i="1" s="1"/>
  <c r="L87" i="1" s="1"/>
  <c r="Q85" i="1"/>
  <c r="P85" i="1"/>
  <c r="K85" i="1"/>
  <c r="J85" i="1"/>
  <c r="R85" i="1" s="1"/>
  <c r="L85" i="1" s="1"/>
  <c r="Q84" i="1"/>
  <c r="P84" i="1"/>
  <c r="K84" i="1"/>
  <c r="J84" i="1"/>
  <c r="R84" i="1" s="1"/>
  <c r="L84" i="1" s="1"/>
  <c r="Q83" i="1"/>
  <c r="P83" i="1"/>
  <c r="K83" i="1"/>
  <c r="J83" i="1"/>
  <c r="R83" i="1" s="1"/>
  <c r="L83" i="1" s="1"/>
  <c r="Q82" i="1"/>
  <c r="P82" i="1"/>
  <c r="K82" i="1"/>
  <c r="J82" i="1"/>
  <c r="R82" i="1" s="1"/>
  <c r="L82" i="1" s="1"/>
  <c r="Q81" i="1"/>
  <c r="P81" i="1"/>
  <c r="K81" i="1"/>
  <c r="J81" i="1"/>
  <c r="R81" i="1" s="1"/>
  <c r="L81" i="1" s="1"/>
  <c r="Q80" i="1"/>
  <c r="P80" i="1"/>
  <c r="K80" i="1"/>
  <c r="J80" i="1"/>
  <c r="R80" i="1" s="1"/>
  <c r="L80" i="1" s="1"/>
  <c r="Q79" i="1"/>
  <c r="P79" i="1"/>
  <c r="K79" i="1"/>
  <c r="J79" i="1"/>
  <c r="R79" i="1" s="1"/>
  <c r="L79" i="1" s="1"/>
  <c r="Q78" i="1"/>
  <c r="P78" i="1"/>
  <c r="K78" i="1"/>
  <c r="J78" i="1"/>
  <c r="R78" i="1" s="1"/>
  <c r="L78" i="1" s="1"/>
  <c r="Q77" i="1"/>
  <c r="P77" i="1"/>
  <c r="K77" i="1"/>
  <c r="J77" i="1"/>
  <c r="R77" i="1" s="1"/>
  <c r="L77" i="1" s="1"/>
  <c r="Q76" i="1"/>
  <c r="P76" i="1"/>
  <c r="K76" i="1"/>
  <c r="J76" i="1"/>
  <c r="R76" i="1" s="1"/>
  <c r="L76" i="1" s="1"/>
  <c r="Q75" i="1"/>
  <c r="P75" i="1"/>
  <c r="K75" i="1"/>
  <c r="J75" i="1"/>
  <c r="R75" i="1" s="1"/>
  <c r="L75" i="1" s="1"/>
  <c r="Q74" i="1"/>
  <c r="P74" i="1"/>
  <c r="K74" i="1"/>
  <c r="J74" i="1"/>
  <c r="R74" i="1" s="1"/>
  <c r="L74" i="1" s="1"/>
  <c r="Q73" i="1"/>
  <c r="P73" i="1"/>
  <c r="K73" i="1"/>
  <c r="J73" i="1"/>
  <c r="R73" i="1" s="1"/>
  <c r="L73" i="1" s="1"/>
  <c r="Q72" i="1"/>
  <c r="P72" i="1"/>
  <c r="K72" i="1"/>
  <c r="J72" i="1"/>
  <c r="R72" i="1" s="1"/>
  <c r="L72" i="1" s="1"/>
  <c r="Q71" i="1"/>
  <c r="P71" i="1"/>
  <c r="K71" i="1"/>
  <c r="J71" i="1"/>
  <c r="R71" i="1" s="1"/>
  <c r="L71" i="1" s="1"/>
  <c r="Q70" i="1"/>
  <c r="P70" i="1"/>
  <c r="K70" i="1"/>
  <c r="J70" i="1"/>
  <c r="R70" i="1" s="1"/>
  <c r="L70" i="1" s="1"/>
  <c r="Q69" i="1"/>
  <c r="P69" i="1"/>
  <c r="K69" i="1"/>
  <c r="J69" i="1"/>
  <c r="R69" i="1" s="1"/>
  <c r="L69" i="1" s="1"/>
  <c r="Q67" i="1"/>
  <c r="P67" i="1"/>
  <c r="K67" i="1"/>
  <c r="J67" i="1"/>
  <c r="R67" i="1" s="1"/>
  <c r="L67" i="1" s="1"/>
  <c r="Q66" i="1"/>
  <c r="P66" i="1"/>
  <c r="K66" i="1"/>
  <c r="J66" i="1"/>
  <c r="R66" i="1" s="1"/>
  <c r="L66" i="1" s="1"/>
  <c r="Q65" i="1"/>
  <c r="P65" i="1"/>
  <c r="K65" i="1"/>
  <c r="J65" i="1"/>
  <c r="R65" i="1" s="1"/>
  <c r="L65" i="1" s="1"/>
  <c r="Q64" i="1"/>
  <c r="P64" i="1"/>
  <c r="K64" i="1"/>
  <c r="J64" i="1"/>
  <c r="R64" i="1" s="1"/>
  <c r="L64" i="1" s="1"/>
  <c r="Q63" i="1"/>
  <c r="P63" i="1"/>
  <c r="K63" i="1"/>
  <c r="J63" i="1"/>
  <c r="R63" i="1" s="1"/>
  <c r="L63" i="1" s="1"/>
  <c r="Q62" i="1"/>
  <c r="P62" i="1"/>
  <c r="K62" i="1"/>
  <c r="J62" i="1"/>
  <c r="R62" i="1" s="1"/>
  <c r="L62" i="1" s="1"/>
  <c r="Q61" i="1"/>
  <c r="P61" i="1"/>
  <c r="K61" i="1"/>
  <c r="J61" i="1"/>
  <c r="R61" i="1" s="1"/>
  <c r="L61" i="1" s="1"/>
  <c r="Q60" i="1"/>
  <c r="P60" i="1"/>
  <c r="K60" i="1"/>
  <c r="J60" i="1"/>
  <c r="R60" i="1" s="1"/>
  <c r="L60" i="1" s="1"/>
  <c r="P59" i="1"/>
  <c r="Q59" i="1" s="1"/>
  <c r="K59" i="1"/>
  <c r="J59" i="1"/>
  <c r="R59" i="1" s="1"/>
  <c r="L59" i="1" s="1"/>
  <c r="Q57" i="1"/>
  <c r="P57" i="1"/>
  <c r="K57" i="1"/>
  <c r="J57" i="1"/>
  <c r="R57" i="1" s="1"/>
  <c r="L57" i="1" s="1"/>
  <c r="Q56" i="1"/>
  <c r="P56" i="1"/>
  <c r="K56" i="1"/>
  <c r="J56" i="1"/>
  <c r="R55" i="1"/>
  <c r="L55" i="1" s="1"/>
  <c r="P55" i="1"/>
  <c r="Q55" i="1" s="1"/>
  <c r="K55" i="1"/>
  <c r="J55" i="1"/>
  <c r="R56" i="1" s="1"/>
  <c r="L56" i="1" s="1"/>
  <c r="P53" i="1"/>
  <c r="Q53" i="1" s="1"/>
  <c r="K53" i="1"/>
  <c r="J53" i="1"/>
  <c r="R53" i="1" s="1"/>
  <c r="L53" i="1" s="1"/>
  <c r="P52" i="1"/>
  <c r="Q52" i="1" s="1"/>
  <c r="K52" i="1"/>
  <c r="J52" i="1"/>
  <c r="R52" i="1" s="1"/>
  <c r="L52" i="1" s="1"/>
  <c r="P51" i="1"/>
  <c r="Q51" i="1" s="1"/>
  <c r="K51" i="1"/>
  <c r="J51" i="1"/>
  <c r="R51" i="1" s="1"/>
  <c r="L51" i="1" s="1"/>
  <c r="P50" i="1"/>
  <c r="Q50" i="1" s="1"/>
  <c r="K50" i="1"/>
  <c r="J50" i="1"/>
  <c r="R50" i="1" s="1"/>
  <c r="L50" i="1" s="1"/>
  <c r="P49" i="1"/>
  <c r="Q49" i="1" s="1"/>
  <c r="K49" i="1"/>
  <c r="J49" i="1"/>
  <c r="R49" i="1" s="1"/>
  <c r="L49" i="1" s="1"/>
  <c r="P48" i="1"/>
  <c r="Q48" i="1" s="1"/>
  <c r="K48" i="1"/>
  <c r="J48" i="1"/>
  <c r="R48" i="1" s="1"/>
  <c r="L48" i="1" s="1"/>
  <c r="P47" i="1"/>
  <c r="Q47" i="1" s="1"/>
  <c r="K47" i="1"/>
  <c r="J47" i="1"/>
  <c r="R47" i="1" s="1"/>
  <c r="L47" i="1" s="1"/>
  <c r="P46" i="1"/>
  <c r="Q46" i="1" s="1"/>
  <c r="K46" i="1"/>
  <c r="J46" i="1"/>
  <c r="R46" i="1" s="1"/>
  <c r="L46" i="1" s="1"/>
  <c r="P45" i="1"/>
  <c r="Q45" i="1" s="1"/>
  <c r="K45" i="1"/>
  <c r="J45" i="1"/>
  <c r="R45" i="1" s="1"/>
  <c r="L45" i="1" s="1"/>
  <c r="P44" i="1"/>
  <c r="Q44" i="1" s="1"/>
  <c r="K44" i="1"/>
  <c r="J44" i="1"/>
  <c r="R44" i="1" s="1"/>
  <c r="L44" i="1" s="1"/>
  <c r="P43" i="1"/>
  <c r="Q43" i="1" s="1"/>
  <c r="K43" i="1"/>
  <c r="J43" i="1"/>
  <c r="R43" i="1" s="1"/>
  <c r="L43" i="1" s="1"/>
  <c r="P41" i="1"/>
  <c r="Q41" i="1" s="1"/>
  <c r="K41" i="1"/>
  <c r="J41" i="1"/>
  <c r="R41" i="1" s="1"/>
  <c r="L41" i="1" s="1"/>
  <c r="P40" i="1"/>
  <c r="Q40" i="1" s="1"/>
  <c r="K40" i="1"/>
  <c r="J40" i="1"/>
  <c r="R40" i="1" s="1"/>
  <c r="L40" i="1" s="1"/>
  <c r="P39" i="1"/>
  <c r="Q39" i="1" s="1"/>
  <c r="K39" i="1"/>
  <c r="J39" i="1"/>
  <c r="R39" i="1" s="1"/>
  <c r="L39" i="1" s="1"/>
  <c r="P38" i="1"/>
  <c r="Q38" i="1" s="1"/>
  <c r="K38" i="1"/>
  <c r="J38" i="1"/>
  <c r="R38" i="1" s="1"/>
  <c r="L38" i="1" s="1"/>
  <c r="P37" i="1"/>
  <c r="Q37" i="1" s="1"/>
  <c r="K37" i="1"/>
  <c r="J37" i="1"/>
  <c r="R37" i="1" s="1"/>
  <c r="L37" i="1" s="1"/>
  <c r="P36" i="1"/>
  <c r="Q36" i="1" s="1"/>
  <c r="K36" i="1"/>
  <c r="J36" i="1"/>
  <c r="R36" i="1" s="1"/>
  <c r="L36" i="1" s="1"/>
  <c r="P35" i="1"/>
  <c r="Q35" i="1" s="1"/>
  <c r="K35" i="1"/>
  <c r="J35" i="1"/>
  <c r="R35" i="1" s="1"/>
  <c r="L35" i="1" s="1"/>
  <c r="P34" i="1"/>
  <c r="Q34" i="1" s="1"/>
  <c r="K34" i="1"/>
  <c r="J34" i="1"/>
  <c r="R34" i="1" s="1"/>
  <c r="L34" i="1" s="1"/>
  <c r="P33" i="1"/>
  <c r="Q33" i="1" s="1"/>
  <c r="K33" i="1"/>
  <c r="J33" i="1"/>
  <c r="R33" i="1" s="1"/>
  <c r="L33" i="1" s="1"/>
  <c r="P32" i="1"/>
  <c r="Q32" i="1" s="1"/>
  <c r="K32" i="1"/>
  <c r="J32" i="1"/>
  <c r="R32" i="1" s="1"/>
  <c r="L32" i="1" s="1"/>
  <c r="P31" i="1"/>
  <c r="K31" i="1"/>
  <c r="J31" i="1"/>
  <c r="R31" i="1" s="1"/>
  <c r="L31" i="1" s="1"/>
  <c r="P30" i="1"/>
  <c r="Q30" i="1" s="1"/>
  <c r="K30" i="1"/>
  <c r="J30" i="1"/>
  <c r="R30" i="1" s="1"/>
  <c r="L30" i="1" s="1"/>
  <c r="R29" i="1"/>
  <c r="P29" i="1"/>
  <c r="Q29" i="1" s="1"/>
  <c r="P28" i="1"/>
  <c r="Q28" i="1" s="1"/>
  <c r="K28" i="1"/>
  <c r="J28" i="1"/>
  <c r="R28" i="1" s="1"/>
  <c r="L28" i="1" s="1"/>
  <c r="P27" i="1"/>
  <c r="Q27" i="1" s="1"/>
  <c r="K27" i="1"/>
  <c r="J27" i="1"/>
  <c r="R27" i="1" s="1"/>
  <c r="L27" i="1" s="1"/>
  <c r="P26" i="1"/>
  <c r="Q26" i="1" s="1"/>
  <c r="K26" i="1"/>
  <c r="J26" i="1"/>
  <c r="R26" i="1" s="1"/>
  <c r="L26" i="1" s="1"/>
  <c r="P25" i="1"/>
  <c r="Q25" i="1" s="1"/>
  <c r="K25" i="1"/>
  <c r="J25" i="1"/>
  <c r="R25" i="1" s="1"/>
  <c r="L25" i="1" s="1"/>
  <c r="P24" i="1"/>
  <c r="Q24" i="1" s="1"/>
  <c r="K24" i="1"/>
  <c r="J24" i="1"/>
  <c r="P23" i="1"/>
  <c r="Q23" i="1" s="1"/>
  <c r="K23" i="1"/>
  <c r="J23" i="1"/>
  <c r="R23" i="1" s="1"/>
  <c r="L23" i="1" s="1"/>
  <c r="P22" i="1"/>
  <c r="R21" i="1"/>
  <c r="L21" i="1" s="1"/>
  <c r="P21" i="1"/>
  <c r="Q21" i="1" s="1"/>
  <c r="K21" i="1"/>
  <c r="J21" i="1"/>
  <c r="R20" i="1"/>
  <c r="L20" i="1" s="1"/>
  <c r="P20" i="1"/>
  <c r="Q20" i="1" s="1"/>
  <c r="K20" i="1"/>
  <c r="J20" i="1"/>
  <c r="R19" i="1"/>
  <c r="P19" i="1"/>
  <c r="Q18" i="1"/>
  <c r="K18" i="1"/>
  <c r="J18" i="1"/>
  <c r="R18" i="1" s="1"/>
  <c r="L18" i="1" s="1"/>
  <c r="Q17" i="1"/>
  <c r="K17" i="1"/>
  <c r="J17" i="1"/>
  <c r="R17" i="1" s="1"/>
  <c r="L17" i="1" s="1"/>
  <c r="Q16" i="1"/>
  <c r="K16" i="1"/>
  <c r="J16" i="1"/>
  <c r="R16" i="1" s="1"/>
  <c r="L16" i="1" s="1"/>
  <c r="Q15" i="1"/>
  <c r="K15" i="1"/>
  <c r="J15" i="1"/>
  <c r="R15" i="1" s="1"/>
  <c r="L15" i="1" s="1"/>
  <c r="Q14" i="1"/>
  <c r="K14" i="1"/>
  <c r="J14" i="1"/>
  <c r="R14" i="1" s="1"/>
  <c r="L14" i="1" s="1"/>
  <c r="Q13" i="1"/>
  <c r="K13" i="1"/>
  <c r="J13" i="1"/>
  <c r="R13" i="1" s="1"/>
  <c r="L13" i="1" s="1"/>
  <c r="B8" i="1"/>
  <c r="B7" i="1"/>
  <c r="K6" i="1"/>
  <c r="K135" i="1" l="1"/>
  <c r="E7" i="1" s="1"/>
  <c r="Q136" i="1"/>
  <c r="P136" i="1"/>
  <c r="R24" i="1"/>
  <c r="L24" i="1" s="1"/>
  <c r="L135" i="1" s="1"/>
  <c r="E8" i="1" s="1"/>
</calcChain>
</file>

<file path=xl/sharedStrings.xml><?xml version="1.0" encoding="utf-8"?>
<sst xmlns="http://schemas.openxmlformats.org/spreadsheetml/2006/main" count="466" uniqueCount="344">
  <si>
    <t>表單編號：                                                    T2-1902-1施工日報表</t>
    <phoneticPr fontId="4" type="noConversion"/>
  </si>
  <si>
    <t>保管單位：工務部                                    　　　　　　　　　　　　　　　　　　　　　　　　　　　　　　　　　　　　　　　　　　　　　　　　　　　　　　　　　　　 保管期限：1年</t>
  </si>
  <si>
    <t>本日天氣  上午：  晴    下午：   晴</t>
    <phoneticPr fontId="4" type="noConversion"/>
  </si>
  <si>
    <t>填表日期:</t>
  </si>
  <si>
    <t>工程名稱</t>
  </si>
  <si>
    <t>茄萣風雨球場整建工程</t>
    <phoneticPr fontId="4" type="noConversion"/>
  </si>
  <si>
    <t>承造廠商</t>
  </si>
  <si>
    <t>契約工期</t>
  </si>
  <si>
    <t>天</t>
  </si>
  <si>
    <t>累計工期</t>
  </si>
  <si>
    <t>剩餘工期</t>
  </si>
  <si>
    <t>開工日期</t>
  </si>
  <si>
    <t>契約變更次數</t>
  </si>
  <si>
    <t>次</t>
  </si>
  <si>
    <t>工期展延天數</t>
  </si>
  <si>
    <t>預定完工日期</t>
  </si>
  <si>
    <t>當日預定進度(%)</t>
  </si>
  <si>
    <t>當日實際進度(%)</t>
  </si>
  <si>
    <t>契約金額</t>
  </si>
  <si>
    <t>原契約(未稅)：</t>
  </si>
  <si>
    <t>累計預定進度(%)</t>
  </si>
  <si>
    <t>累計實際進度(%)</t>
  </si>
  <si>
    <t>變更後契約(未稅)：</t>
  </si>
  <si>
    <t>.</t>
  </si>
  <si>
    <t>備註</t>
  </si>
  <si>
    <t>單價</t>
  </si>
  <si>
    <t>複價</t>
  </si>
  <si>
    <t>完成進度百分比</t>
  </si>
  <si>
    <t>累計完成數量金額</t>
  </si>
  <si>
    <t>項次</t>
  </si>
  <si>
    <t>施工項目</t>
  </si>
  <si>
    <t>單位</t>
  </si>
  <si>
    <t>契約數量</t>
  </si>
  <si>
    <t>本日                 完成數量</t>
  </si>
  <si>
    <t>累計              完成數量</t>
  </si>
  <si>
    <t>本日                      實際進度</t>
  </si>
  <si>
    <t>累計               實際進度</t>
  </si>
  <si>
    <t>壹</t>
  </si>
  <si>
    <t>一</t>
  </si>
  <si>
    <t>假設工程</t>
  </si>
  <si>
    <t>1</t>
    <phoneticPr fontId="4" type="noConversion"/>
  </si>
  <si>
    <t>甲種安全圍籬(含出入口大小門)及警示燈</t>
    <phoneticPr fontId="4" type="noConversion"/>
  </si>
  <si>
    <t>M</t>
    <phoneticPr fontId="4" type="noConversion"/>
  </si>
  <si>
    <t>2</t>
    <phoneticPr fontId="4" type="noConversion"/>
  </si>
  <si>
    <t>工務所</t>
    <phoneticPr fontId="4" type="noConversion"/>
  </si>
  <si>
    <t>式</t>
    <phoneticPr fontId="4" type="noConversion"/>
  </si>
  <si>
    <t>3</t>
    <phoneticPr fontId="4" type="noConversion"/>
  </si>
  <si>
    <r>
      <t>臨時水</t>
    </r>
    <r>
      <rPr>
        <sz val="12"/>
        <color indexed="55"/>
        <rFont val="新細明體"/>
        <family val="1"/>
        <charset val="136"/>
      </rPr>
      <t>、</t>
    </r>
    <r>
      <rPr>
        <sz val="12"/>
        <color indexed="55"/>
        <rFont val="標楷體"/>
        <family val="4"/>
        <charset val="136"/>
      </rPr>
      <t>發電機設備</t>
    </r>
    <phoneticPr fontId="4" type="noConversion"/>
  </si>
  <si>
    <t>4</t>
    <phoneticPr fontId="4" type="noConversion"/>
  </si>
  <si>
    <t>工程告示牌</t>
    <phoneticPr fontId="4" type="noConversion"/>
  </si>
  <si>
    <t>5</t>
    <phoneticPr fontId="4" type="noConversion"/>
  </si>
  <si>
    <t>環境維護費</t>
    <phoneticPr fontId="4" type="noConversion"/>
  </si>
  <si>
    <t>6</t>
    <phoneticPr fontId="4" type="noConversion"/>
  </si>
  <si>
    <t>物料堆置區使用維護工料</t>
    <phoneticPr fontId="4" type="noConversion"/>
  </si>
  <si>
    <t>二</t>
  </si>
  <si>
    <t>行政作業</t>
    <phoneticPr fontId="4" type="noConversion"/>
  </si>
  <si>
    <t>開工及使照申報作業</t>
    <phoneticPr fontId="4" type="noConversion"/>
  </si>
  <si>
    <t>結構技師安全分析及簽證費用</t>
    <phoneticPr fontId="4" type="noConversion"/>
  </si>
  <si>
    <t>三</t>
  </si>
  <si>
    <t>防火漆及鋼棚工程</t>
    <phoneticPr fontId="4" type="noConversion"/>
  </si>
  <si>
    <t>原有鋼柱噴塗防火漆</t>
    <phoneticPr fontId="4" type="noConversion"/>
  </si>
  <si>
    <t>柱</t>
    <phoneticPr fontId="4" type="noConversion"/>
  </si>
  <si>
    <t>安全防墜網</t>
    <phoneticPr fontId="4" type="noConversion"/>
  </si>
  <si>
    <r>
      <rPr>
        <sz val="13"/>
        <rFont val="標楷體"/>
        <family val="4"/>
        <charset val="136"/>
      </rPr>
      <t>M</t>
    </r>
    <r>
      <rPr>
        <sz val="13"/>
        <rFont val="新細明體"/>
        <family val="1"/>
        <charset val="136"/>
      </rPr>
      <t>²</t>
    </r>
  </si>
  <si>
    <t>屋頂浪板防火半小時</t>
    <phoneticPr fontId="4" type="noConversion"/>
  </si>
  <si>
    <t>修邊、收邊</t>
    <phoneticPr fontId="4" type="noConversion"/>
  </si>
  <si>
    <t>不鏽鋼天溝水槽</t>
    <phoneticPr fontId="4" type="noConversion"/>
  </si>
  <si>
    <t>落水管</t>
    <phoneticPr fontId="4" type="noConversion"/>
  </si>
  <si>
    <t>四</t>
    <phoneticPr fontId="4" type="noConversion"/>
  </si>
  <si>
    <t>太陽能工程</t>
    <phoneticPr fontId="4" type="noConversion"/>
  </si>
  <si>
    <t>模組拆板工程</t>
    <phoneticPr fontId="4" type="noConversion"/>
  </si>
  <si>
    <t>2</t>
  </si>
  <si>
    <t>高空作業車</t>
    <phoneticPr fontId="4" type="noConversion"/>
  </si>
  <si>
    <t>3</t>
  </si>
  <si>
    <t>移動式鋁合金鷹架</t>
    <phoneticPr fontId="4" type="noConversion"/>
  </si>
  <si>
    <t>4</t>
  </si>
  <si>
    <t>鋁合金平鋪支架</t>
    <phoneticPr fontId="4" type="noConversion"/>
  </si>
  <si>
    <t>5</t>
  </si>
  <si>
    <t>新設光電工程</t>
    <phoneticPr fontId="4" type="noConversion"/>
  </si>
  <si>
    <t>6</t>
  </si>
  <si>
    <t>直流線材料配件</t>
    <phoneticPr fontId="4" type="noConversion"/>
  </si>
  <si>
    <t>7</t>
  </si>
  <si>
    <t>電纜鋁線槽材料配件</t>
    <phoneticPr fontId="4" type="noConversion"/>
  </si>
  <si>
    <t>8</t>
  </si>
  <si>
    <t>維修步道材料配件</t>
    <phoneticPr fontId="4" type="noConversion"/>
  </si>
  <si>
    <t>9</t>
  </si>
  <si>
    <t>移動式吊掛車</t>
    <phoneticPr fontId="4" type="noConversion"/>
  </si>
  <si>
    <t>10</t>
  </si>
  <si>
    <t>臨時屋頂安全圍籬</t>
    <phoneticPr fontId="4" type="noConversion"/>
  </si>
  <si>
    <t>11</t>
  </si>
  <si>
    <t>申設行政事務</t>
    <phoneticPr fontId="4" type="noConversion"/>
  </si>
  <si>
    <t>12</t>
  </si>
  <si>
    <t>工程保險</t>
    <phoneticPr fontId="4" type="noConversion"/>
  </si>
  <si>
    <t>壹.一</t>
    <phoneticPr fontId="4" type="noConversion"/>
  </si>
  <si>
    <t>假設工程(追加)</t>
    <phoneticPr fontId="4" type="noConversion"/>
  </si>
  <si>
    <t>壹.一.1</t>
    <phoneticPr fontId="4" type="noConversion"/>
  </si>
  <si>
    <t>大喬木移植</t>
  </si>
  <si>
    <t>棵</t>
    <phoneticPr fontId="4" type="noConversion"/>
  </si>
  <si>
    <t>壹.一.2</t>
    <phoneticPr fontId="4" type="noConversion"/>
  </si>
  <si>
    <t>拆除休憩座椅</t>
  </si>
  <si>
    <t>座</t>
    <phoneticPr fontId="4" type="noConversion"/>
  </si>
  <si>
    <t>壹.一.3</t>
    <phoneticPr fontId="4" type="noConversion"/>
  </si>
  <si>
    <t>拆除既有標示牌</t>
  </si>
  <si>
    <t>壹.一.4</t>
    <phoneticPr fontId="4" type="noConversion"/>
  </si>
  <si>
    <t>既有步道打除</t>
  </si>
  <si>
    <t>M2</t>
    <phoneticPr fontId="4" type="noConversion"/>
  </si>
  <si>
    <t>壹.一.5</t>
    <phoneticPr fontId="4" type="noConversion"/>
  </si>
  <si>
    <t>安全圍籬</t>
  </si>
  <si>
    <t>出入大門 (6m)</t>
  </si>
  <si>
    <t>出入大門 (8m)</t>
  </si>
  <si>
    <t>壹.一.6</t>
    <phoneticPr fontId="4" type="noConversion"/>
  </si>
  <si>
    <t>工務所</t>
  </si>
  <si>
    <t>月</t>
    <phoneticPr fontId="4" type="noConversion"/>
  </si>
  <si>
    <t>壹.一.7</t>
    <phoneticPr fontId="4" type="noConversion"/>
  </si>
  <si>
    <t>流動廁所 2座</t>
  </si>
  <si>
    <t>壹.一.8</t>
    <phoneticPr fontId="4" type="noConversion"/>
  </si>
  <si>
    <t>生活垃圾</t>
  </si>
  <si>
    <t>壹.一.9</t>
    <phoneticPr fontId="4" type="noConversion"/>
  </si>
  <si>
    <t>告示牌</t>
  </si>
  <si>
    <t>面</t>
    <phoneticPr fontId="4" type="noConversion"/>
  </si>
  <si>
    <t>壹.二</t>
    <phoneticPr fontId="4" type="noConversion"/>
  </si>
  <si>
    <t>基礎工程(追加)</t>
    <phoneticPr fontId="4" type="noConversion"/>
  </si>
  <si>
    <t>壹.二.1</t>
    <phoneticPr fontId="4" type="noConversion"/>
  </si>
  <si>
    <t>整地</t>
  </si>
  <si>
    <t>壹.二.2</t>
    <phoneticPr fontId="4" type="noConversion"/>
  </si>
  <si>
    <t>土方開挖</t>
  </si>
  <si>
    <t>M3</t>
    <phoneticPr fontId="4" type="noConversion"/>
  </si>
  <si>
    <t>壹.二.3</t>
    <phoneticPr fontId="4" type="noConversion"/>
  </si>
  <si>
    <t>回填土方</t>
  </si>
  <si>
    <t>壹.三</t>
    <phoneticPr fontId="4" type="noConversion"/>
  </si>
  <si>
    <t>結構體工程(追加)</t>
    <phoneticPr fontId="4" type="noConversion"/>
  </si>
  <si>
    <t>壹.三.1</t>
    <phoneticPr fontId="4" type="noConversion"/>
  </si>
  <si>
    <t>放樣</t>
  </si>
  <si>
    <t>壹.三.2</t>
    <phoneticPr fontId="4" type="noConversion"/>
  </si>
  <si>
    <t>普通模組立</t>
  </si>
  <si>
    <t>壹.三.3</t>
    <phoneticPr fontId="4" type="noConversion"/>
  </si>
  <si>
    <t>鋼筋加工及彎紮組立(Fy=2800kgf/cm2)</t>
  </si>
  <si>
    <t>T</t>
    <phoneticPr fontId="4" type="noConversion"/>
  </si>
  <si>
    <t>壹.三.4</t>
    <phoneticPr fontId="4" type="noConversion"/>
  </si>
  <si>
    <t>鋼筋加工及彎紮組立(Fy=4200kgf/cm2)</t>
  </si>
  <si>
    <t>壹.三.5</t>
    <phoneticPr fontId="4" type="noConversion"/>
  </si>
  <si>
    <t>壹.三.6</t>
    <phoneticPr fontId="4" type="noConversion"/>
  </si>
  <si>
    <t>140kgf/cm2預拌混凝土搗築含澆置</t>
  </si>
  <si>
    <t>壹.三.7</t>
    <phoneticPr fontId="4" type="noConversion"/>
  </si>
  <si>
    <t>280kgf/cm2預拌混凝土搗築含澆置</t>
  </si>
  <si>
    <t>壹.三.8</t>
    <phoneticPr fontId="4" type="noConversion"/>
  </si>
  <si>
    <t>210kgf/cm2預拌混凝土搗築含澆置</t>
  </si>
  <si>
    <t>壹.三.9</t>
    <phoneticPr fontId="4" type="noConversion"/>
  </si>
  <si>
    <t>15CM碎石級配</t>
  </si>
  <si>
    <t>鋼構工程(含補強)(追加)</t>
    <phoneticPr fontId="4" type="noConversion"/>
  </si>
  <si>
    <t>壹.三.8.1</t>
    <phoneticPr fontId="4" type="noConversion"/>
  </si>
  <si>
    <t>鋼構材料</t>
  </si>
  <si>
    <t>kg</t>
    <phoneticPr fontId="4" type="noConversion"/>
  </si>
  <si>
    <t>壹.三.8.2</t>
    <phoneticPr fontId="4" type="noConversion"/>
  </si>
  <si>
    <t>C鋼</t>
  </si>
  <si>
    <t>壹.三.8.3</t>
    <phoneticPr fontId="4" type="noConversion"/>
  </si>
  <si>
    <t>加勁板、補強板、連接板材料</t>
  </si>
  <si>
    <t>壹.三.8.4</t>
    <phoneticPr fontId="4" type="noConversion"/>
  </si>
  <si>
    <t>高強度螺栓</t>
  </si>
  <si>
    <t>壹.三.8.5</t>
    <phoneticPr fontId="4" type="noConversion"/>
  </si>
  <si>
    <t>繪圖及廠內加工製作</t>
  </si>
  <si>
    <t>壹.三.8.6</t>
    <phoneticPr fontId="4" type="noConversion"/>
  </si>
  <si>
    <t>成品及半成品搬運</t>
  </si>
  <si>
    <t>壹.三.8.7</t>
    <phoneticPr fontId="4" type="noConversion"/>
  </si>
  <si>
    <t>現場安裝組合工資</t>
  </si>
  <si>
    <t>現場焊接、補漆工資</t>
  </si>
  <si>
    <t>移動式吊車</t>
  </si>
  <si>
    <t>三向220V發電機</t>
  </si>
  <si>
    <t>高空作業車6部</t>
  </si>
  <si>
    <t>壹.三.8.8</t>
    <phoneticPr fontId="4" type="noConversion"/>
  </si>
  <si>
    <t>柱基礎螺栓(含放樣、安裝)</t>
  </si>
  <si>
    <t>支</t>
    <phoneticPr fontId="4" type="noConversion"/>
  </si>
  <si>
    <t>壹.三.8.9</t>
    <phoneticPr fontId="4" type="noConversion"/>
  </si>
  <si>
    <t>無收縮水泥工料</t>
  </si>
  <si>
    <t>處</t>
    <phoneticPr fontId="4" type="noConversion"/>
  </si>
  <si>
    <t>壹.三.8.10</t>
    <phoneticPr fontId="4" type="noConversion"/>
  </si>
  <si>
    <t>防鏽漆</t>
  </si>
  <si>
    <t>壹.三.8.11</t>
    <phoneticPr fontId="4" type="noConversion"/>
  </si>
  <si>
    <t>鋼構防火漆</t>
  </si>
  <si>
    <t>壹.三.8.15</t>
    <phoneticPr fontId="4" type="noConversion"/>
  </si>
  <si>
    <t>廁所屋頂半小時防火浪板</t>
  </si>
  <si>
    <t>屋脊版收邊</t>
  </si>
  <si>
    <t>壹.四</t>
    <phoneticPr fontId="4" type="noConversion"/>
  </si>
  <si>
    <t>雜項工程(追加)</t>
    <phoneticPr fontId="4" type="noConversion"/>
  </si>
  <si>
    <t>壹.四.1</t>
    <phoneticPr fontId="4" type="noConversion"/>
  </si>
  <si>
    <t>新設通路</t>
  </si>
  <si>
    <t>壹.四.2</t>
    <phoneticPr fontId="4" type="noConversion"/>
  </si>
  <si>
    <t>既有步道復原</t>
  </si>
  <si>
    <t>壹.四.3</t>
    <phoneticPr fontId="4" type="noConversion"/>
  </si>
  <si>
    <t>鐵板舖設</t>
  </si>
  <si>
    <t>壹.四.4</t>
    <phoneticPr fontId="4" type="noConversion"/>
  </si>
  <si>
    <t>機車停車位劃線 80*200</t>
  </si>
  <si>
    <t>位</t>
    <phoneticPr fontId="4" type="noConversion"/>
  </si>
  <si>
    <t>壹.四.5</t>
    <phoneticPr fontId="4" type="noConversion"/>
  </si>
  <si>
    <t>(無障礙)機車停車位劃線 225*220</t>
  </si>
  <si>
    <t>壹.四.6</t>
    <phoneticPr fontId="4" type="noConversion"/>
  </si>
  <si>
    <t>汽車停車位劃線 250*550</t>
  </si>
  <si>
    <t>壹.四.7</t>
    <phoneticPr fontId="4" type="noConversion"/>
  </si>
  <si>
    <t>(無障礙)機車停車位劃線 350*600</t>
  </si>
  <si>
    <t>壹.四.8</t>
    <phoneticPr fontId="4" type="noConversion"/>
  </si>
  <si>
    <t>自行車停車位劃線 60*185</t>
  </si>
  <si>
    <t>壹.四.9</t>
    <phoneticPr fontId="4" type="noConversion"/>
  </si>
  <si>
    <t>停車區地坪</t>
  </si>
  <si>
    <t>壹.四.10</t>
    <phoneticPr fontId="4" type="noConversion"/>
  </si>
  <si>
    <t>車道地坪</t>
  </si>
  <si>
    <t>壹.四.11</t>
    <phoneticPr fontId="4" type="noConversion"/>
  </si>
  <si>
    <t>污水處理設施 18.75CMD</t>
  </si>
  <si>
    <t>壹.四.12</t>
    <phoneticPr fontId="4" type="noConversion"/>
  </si>
  <si>
    <t>戶外混凝土地坪</t>
  </si>
  <si>
    <t>壹.四.13</t>
    <phoneticPr fontId="4" type="noConversion"/>
  </si>
  <si>
    <t>排水溝暗溝</t>
  </si>
  <si>
    <t>壹.四.14</t>
    <phoneticPr fontId="4" type="noConversion"/>
  </si>
  <si>
    <t>陰井</t>
  </si>
  <si>
    <t>個</t>
    <phoneticPr fontId="4" type="noConversion"/>
  </si>
  <si>
    <t>壹.四.15</t>
    <phoneticPr fontId="4" type="noConversion"/>
  </si>
  <si>
    <t>鑄鐵水溝蓋</t>
  </si>
  <si>
    <t>壹.四.16</t>
    <phoneticPr fontId="4" type="noConversion"/>
  </si>
  <si>
    <t>坐式馬桶</t>
  </si>
  <si>
    <t>壹.四.17</t>
    <phoneticPr fontId="4" type="noConversion"/>
  </si>
  <si>
    <t>無障礙坐式馬桶</t>
  </si>
  <si>
    <t>壹.四.18</t>
    <phoneticPr fontId="4" type="noConversion"/>
  </si>
  <si>
    <t>無障礙廁所用扶手</t>
  </si>
  <si>
    <t>壹.四.19</t>
    <phoneticPr fontId="4" type="noConversion"/>
  </si>
  <si>
    <t>蹲式馬桶</t>
  </si>
  <si>
    <t>壹.四.20</t>
    <phoneticPr fontId="4" type="noConversion"/>
  </si>
  <si>
    <t>兒童坐式馬桶</t>
  </si>
  <si>
    <t>壹.四.21</t>
    <phoneticPr fontId="4" type="noConversion"/>
  </si>
  <si>
    <t>壁掛式兒童坐椅</t>
  </si>
  <si>
    <t>組</t>
    <phoneticPr fontId="4" type="noConversion"/>
  </si>
  <si>
    <t>壹.四.22</t>
    <phoneticPr fontId="4" type="noConversion"/>
  </si>
  <si>
    <t>小便斗</t>
  </si>
  <si>
    <t>壹.四.23</t>
    <phoneticPr fontId="4" type="noConversion"/>
  </si>
  <si>
    <t>(無障礙)小便斗</t>
  </si>
  <si>
    <t>壹.四.24</t>
    <phoneticPr fontId="4" type="noConversion"/>
  </si>
  <si>
    <t>洗臉盆(含鏡子)</t>
  </si>
  <si>
    <t>壹.四.25</t>
    <phoneticPr fontId="4" type="noConversion"/>
  </si>
  <si>
    <t>壹.四.26</t>
    <phoneticPr fontId="4" type="noConversion"/>
  </si>
  <si>
    <t>枱式洗臉盤</t>
  </si>
  <si>
    <t>壹.四.27</t>
    <phoneticPr fontId="4" type="noConversion"/>
  </si>
  <si>
    <t>壹.四.28</t>
    <phoneticPr fontId="4" type="noConversion"/>
  </si>
  <si>
    <t>壹.四.29</t>
    <phoneticPr fontId="4" type="noConversion"/>
  </si>
  <si>
    <t>洗臉鏡60x40cm</t>
  </si>
  <si>
    <t>壹.四.30</t>
    <phoneticPr fontId="4" type="noConversion"/>
  </si>
  <si>
    <t>搗擺</t>
  </si>
  <si>
    <t>壹.四.31</t>
    <phoneticPr fontId="4" type="noConversion"/>
  </si>
  <si>
    <t>小便斗隔屏</t>
  </si>
  <si>
    <t>片</t>
    <phoneticPr fontId="4" type="noConversion"/>
  </si>
  <si>
    <t>壹.四.32</t>
    <phoneticPr fontId="4" type="noConversion"/>
  </si>
  <si>
    <t>ALC隔間牆</t>
  </si>
  <si>
    <t>壹.四.33</t>
    <phoneticPr fontId="4" type="noConversion"/>
  </si>
  <si>
    <t>球場地坪(含劃線)</t>
  </si>
  <si>
    <t>壹.四.34</t>
    <phoneticPr fontId="4" type="noConversion"/>
  </si>
  <si>
    <t>廁所防水工程</t>
  </si>
  <si>
    <t>壹.四.35</t>
    <phoneticPr fontId="4" type="noConversion"/>
  </si>
  <si>
    <t>廁所30x30止滑地磚</t>
  </si>
  <si>
    <t>壹.四.36</t>
    <phoneticPr fontId="4" type="noConversion"/>
  </si>
  <si>
    <t>廁所牆面壁磚</t>
  </si>
  <si>
    <t>壹.四.37</t>
    <phoneticPr fontId="4" type="noConversion"/>
  </si>
  <si>
    <t>球場安全護網(尼龍編織)高2.4m</t>
  </si>
  <si>
    <t>壹.四.38</t>
    <phoneticPr fontId="4" type="noConversion"/>
  </si>
  <si>
    <t>無障礙廁所淋浴蓮蓬頭</t>
  </si>
  <si>
    <t>壹.四.39</t>
    <phoneticPr fontId="4" type="noConversion"/>
  </si>
  <si>
    <t>壹.四.40</t>
    <phoneticPr fontId="4" type="noConversion"/>
  </si>
  <si>
    <t>土溝導通清淤</t>
  </si>
  <si>
    <t>壹.五</t>
    <phoneticPr fontId="4" type="noConversion"/>
  </si>
  <si>
    <t>門窗工程(追加)</t>
    <phoneticPr fontId="4" type="noConversion"/>
  </si>
  <si>
    <t>壹.五.1</t>
    <phoneticPr fontId="4" type="noConversion"/>
  </si>
  <si>
    <t>無障礙廁所拉門(100*200cm)塑鋼門</t>
  </si>
  <si>
    <t>樘</t>
    <phoneticPr fontId="4" type="noConversion"/>
  </si>
  <si>
    <t>壹.五.2</t>
    <phoneticPr fontId="4" type="noConversion"/>
  </si>
  <si>
    <t>親子廁所拉門(100*200cm)塑鋼門</t>
  </si>
  <si>
    <t>六</t>
    <phoneticPr fontId="4" type="noConversion"/>
  </si>
  <si>
    <t>工程品質管理費(含材料實驗)(追加)</t>
    <phoneticPr fontId="4" type="noConversion"/>
  </si>
  <si>
    <t>七</t>
    <phoneticPr fontId="4" type="noConversion"/>
  </si>
  <si>
    <t>職業安全衛生管理費(追加)</t>
    <phoneticPr fontId="4" type="noConversion"/>
  </si>
  <si>
    <t>八</t>
    <phoneticPr fontId="4" type="noConversion"/>
  </si>
  <si>
    <t>交通維持.環境保護費(追加)</t>
    <phoneticPr fontId="4" type="noConversion"/>
  </si>
  <si>
    <t>九</t>
    <phoneticPr fontId="4" type="noConversion"/>
  </si>
  <si>
    <t>包商利潤及管理費(追加)</t>
    <phoneticPr fontId="4" type="noConversion"/>
  </si>
  <si>
    <t>十</t>
    <phoneticPr fontId="4" type="noConversion"/>
  </si>
  <si>
    <t>營造綜合保險(追加)</t>
    <phoneticPr fontId="4" type="noConversion"/>
  </si>
  <si>
    <t>總計</t>
  </si>
  <si>
    <t>二、工地材料管理概況(含合約之重要材料使用狀況及數量等)</t>
  </si>
  <si>
    <t>小計</t>
  </si>
  <si>
    <t>材料名稱</t>
  </si>
  <si>
    <t>設計數量</t>
  </si>
  <si>
    <t>本日使用數量</t>
  </si>
  <si>
    <t>累計使用數量</t>
  </si>
  <si>
    <t>三、 工別</t>
  </si>
  <si>
    <t>本日人數</t>
  </si>
  <si>
    <t>累計人數</t>
  </si>
  <si>
    <t>機具名稱</t>
  </si>
  <si>
    <t>工程師</t>
  </si>
  <si>
    <t>怪手200</t>
  </si>
  <si>
    <t xml:space="preserve"> </t>
  </si>
  <si>
    <t>圍籬工</t>
  </si>
  <si>
    <t>怪手120</t>
  </si>
  <si>
    <t>模板工</t>
  </si>
  <si>
    <t>怪手50</t>
  </si>
  <si>
    <t>鋼筋工</t>
  </si>
  <si>
    <t>泵浦車26型</t>
  </si>
  <si>
    <t>鋼構工</t>
  </si>
  <si>
    <t>吊車</t>
  </si>
  <si>
    <t>粗工</t>
  </si>
  <si>
    <t>堆高機</t>
  </si>
  <si>
    <t>搗築工</t>
    <phoneticPr fontId="4" type="noConversion"/>
  </si>
  <si>
    <t>吊卡車</t>
  </si>
  <si>
    <t>放樣公司</t>
  </si>
  <si>
    <t>20噸卡車</t>
  </si>
  <si>
    <t>水電工+消防</t>
    <phoneticPr fontId="4" type="noConversion"/>
  </si>
  <si>
    <t>鏟土機</t>
  </si>
  <si>
    <t>油漆工</t>
  </si>
  <si>
    <t>推土機</t>
  </si>
  <si>
    <t>浪板鐵工</t>
  </si>
  <si>
    <t>植栽</t>
    <phoneticPr fontId="4" type="noConversion"/>
  </si>
  <si>
    <t>門窗鐵工</t>
  </si>
  <si>
    <t>粉光</t>
    <phoneticPr fontId="4" type="noConversion"/>
  </si>
  <si>
    <t>輕隔間工</t>
    <phoneticPr fontId="4" type="noConversion"/>
  </si>
  <si>
    <t>車位畫線</t>
    <phoneticPr fontId="4" type="noConversion"/>
  </si>
  <si>
    <t>太陽能鐵工</t>
    <phoneticPr fontId="4" type="noConversion"/>
  </si>
  <si>
    <t>水車</t>
    <phoneticPr fontId="4" type="noConversion"/>
  </si>
  <si>
    <t>四、本日施工項目是否有須依「營造業專業工程特定施工項目應置之技術士總類、比率或人數標準表」</t>
    <phoneticPr fontId="4" type="noConversion"/>
  </si>
  <si>
    <r>
      <rPr>
        <sz val="12"/>
        <color indexed="55"/>
        <rFont val="標楷體"/>
        <family val="4"/>
        <charset val="136"/>
      </rPr>
      <t xml:space="preserve">規定應設置技術士之專業工程:□有 </t>
    </r>
    <r>
      <rPr>
        <sz val="12"/>
        <color theme="1"/>
        <rFont val="新細明體"/>
        <family val="2"/>
        <charset val="136"/>
        <scheme val="minor"/>
      </rPr>
      <t>■</t>
    </r>
    <r>
      <rPr>
        <sz val="12"/>
        <color indexed="55"/>
        <rFont val="標楷體"/>
        <family val="4"/>
        <charset val="136"/>
      </rPr>
      <t>無(此項如勾選"有"，則應填寫後附「公共工程施工日誌之技術士簽章表」</t>
    </r>
  </si>
  <si>
    <t xml:space="preserve">五、工地勞工安全衛生事項之督導、公共環境與安全之維護及其他工地行政事務：
(1)天氣炎熱施工人員須適時補充水份、休憩避免中暑。(2)施工機具作業範圍、吊掛作業範圍禁止人員進入。
(3)高空作業時務必勾掛安全帶。
</t>
  </si>
  <si>
    <r>
      <t>五-1、本日工作內容:1.太陽能變電站更換遙跳器及路由器，並於13:30完成台電送電作業與查驗工作，須另次排程排查既有光電板功率問題</t>
    </r>
    <r>
      <rPr>
        <sz val="12"/>
        <color indexed="55"/>
        <rFont val="標楷體"/>
        <family val="4"/>
        <charset val="136"/>
      </rPr>
      <t xml:space="preserve">。                                            </t>
    </r>
    <r>
      <rPr>
        <sz val="12"/>
        <color indexed="55"/>
        <rFont val="標楷體"/>
        <family val="4"/>
        <charset val="136"/>
      </rPr>
      <t>2.完成廁所白磚吊掛進場。    3.廁所牆面防水、泥做承商進場完成施工前協調事項。</t>
    </r>
    <r>
      <rPr>
        <sz val="12"/>
        <color indexed="55"/>
        <rFont val="標楷體"/>
        <family val="4"/>
        <charset val="136"/>
      </rPr>
      <t xml:space="preserve">
</t>
    </r>
    <phoneticPr fontId="4" type="noConversion"/>
  </si>
  <si>
    <t xml:space="preserve">六、施工取樣試驗紀錄：
</t>
    <phoneticPr fontId="4" type="noConversion"/>
  </si>
  <si>
    <t>無</t>
    <phoneticPr fontId="4" type="noConversion"/>
  </si>
  <si>
    <r>
      <rPr>
        <sz val="12"/>
        <color indexed="55"/>
        <rFont val="標楷體"/>
        <family val="4"/>
        <charset val="136"/>
      </rPr>
      <t>七、通知分包廠商辦理事項</t>
    </r>
    <r>
      <rPr>
        <sz val="12"/>
        <color indexed="45"/>
        <rFont val="標楷體"/>
        <family val="4"/>
        <charset val="136"/>
      </rPr>
      <t>(明日廠商施作項目及出工數)</t>
    </r>
    <r>
      <rPr>
        <sz val="12"/>
        <color indexed="55"/>
        <rFont val="標楷體"/>
        <family val="4"/>
        <charset val="136"/>
      </rPr>
      <t xml:space="preserve">：
1.1/3-TG1地樑鋼筋#8鋼筋到料                                                                                                                            2.1/1基礎版模板拆除及地樑放樣                                                                                                                                                                                                                                                                                                                                                                          </t>
    </r>
  </si>
  <si>
    <t>今日施工進度、人、機具、料使用狀況、品質管制及安全衛生管制情形是否正確    ：■是  □否</t>
    <phoneticPr fontId="4" type="noConversion"/>
  </si>
  <si>
    <t>九、本日是否須依營造業法第三十五條第三款請專任人員督導按圖施工：  ▓是   □否</t>
  </si>
  <si>
    <t>十、本日是否須依營造業法第三十五條第三款請專任人員解決施工技術問題：  ■是  □否</t>
  </si>
  <si>
    <t>十一、施工照片</t>
  </si>
  <si>
    <t>專任工程人員簽章：</t>
    <phoneticPr fontId="4" type="noConversion"/>
  </si>
  <si>
    <t>監造審核人員簽章：</t>
  </si>
  <si>
    <t>oooo廠房興建工程</t>
    <phoneticPr fontId="4" type="noConversion"/>
  </si>
  <si>
    <t>統晟營造有限公司</t>
    <phoneticPr fontId="3" type="noConversion"/>
  </si>
  <si>
    <t>115年2月6日</t>
    <phoneticPr fontId="4" type="noConversion"/>
  </si>
  <si>
    <t>填表人簽章：                                             (工地主任)</t>
    <phoneticPr fontId="4" type="noConversion"/>
  </si>
  <si>
    <t>排水溝(含小貨車運搬)</t>
    <phoneticPr fontId="3" type="noConversion"/>
  </si>
  <si>
    <t>無障礙洗手枱</t>
    <phoneticPr fontId="3" type="noConversion"/>
  </si>
  <si>
    <r>
      <t>1.明0207日(四)預劃小型怪手×1進場處理工區土方整平，預劃2個工作天完成</t>
    </r>
    <r>
      <rPr>
        <sz val="12"/>
        <color theme="1"/>
        <rFont val="標楷體"/>
        <family val="4"/>
        <charset val="136"/>
      </rPr>
      <t xml:space="preserve">。 2.明0207日(五)預劃泥做工班進場施作廁所牆面，預劃4個工作天完成。  </t>
    </r>
    <r>
      <rPr>
        <sz val="12"/>
        <color indexed="55"/>
        <rFont val="標楷體"/>
        <family val="4"/>
        <charset val="136"/>
      </rPr>
      <t xml:space="preserve">
</t>
    </r>
    <phoneticPr fontId="4" type="noConversion"/>
  </si>
  <si>
    <t xml:space="preserve">八、重要事項紀錄： 1.09:30董事長視察工地     2.14:00高雄市政府勞檢處2員督檢工區     15:30召開雙週工務會議                                                                                                                                                                                                                                                        </t>
    <phoneticPr fontId="4" type="noConversion"/>
  </si>
  <si>
    <r>
      <rPr>
        <b/>
        <u val="singleAccounting"/>
        <sz val="12"/>
        <color rgb="FFFF0000"/>
        <rFont val="新細明體"/>
        <family val="1"/>
        <charset val="136"/>
      </rPr>
      <t>★</t>
    </r>
    <r>
      <rPr>
        <b/>
        <u val="singleAccounting"/>
        <sz val="12"/>
        <color rgb="FFFF0000"/>
        <rFont val="標楷體"/>
        <family val="4"/>
        <charset val="136"/>
      </rPr>
      <t>範例:本表已設定程式，各細項數據自行登錄</t>
    </r>
    <phoneticPr fontId="3" type="noConversion"/>
  </si>
  <si>
    <t>統晟營造有限公司施工日報表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</si>
</sst>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76" formatCode="* #,##0\ ;\-* #,##0\ ;* \-#\ ;@\ "/>
    <numFmt numFmtId="177" formatCode="* #,##0\ ;\-* #,##0\ ;* &quot;- &quot;;@\ "/>
    <numFmt numFmtId="178" formatCode="[$-404]e&quot;年&quot;m&quot;月&quot;d&quot;日&quot;;@"/>
    <numFmt numFmtId="179" formatCode="[$-404]aaaa;@"/>
    <numFmt numFmtId="180" formatCode="[$-404]e/m/d;@"/>
    <numFmt numFmtId="181" formatCode="#,##0\ "/>
    <numFmt numFmtId="182" formatCode="0.0"/>
    <numFmt numFmtId="183" formatCode="m&quot;月&quot;d&quot;日&quot;"/>
  </numFmts>
  <fonts count="22" x14ac:knownFonts="1">
    <font>
      <sz val="12"/>
      <color theme="1"/>
      <name val="新細明體"/>
      <family val="2"/>
      <charset val="136"/>
      <scheme val="minor"/>
    </font>
    <font>
      <sz val="12"/>
      <color theme="1"/>
      <name val="新細明體"/>
      <family val="2"/>
      <charset val="136"/>
      <scheme val="minor"/>
    </font>
    <font>
      <sz val="12"/>
      <color rgb="FF000000"/>
      <name val="標楷體"/>
      <family val="4"/>
      <charset val="136"/>
    </font>
    <font>
      <sz val="9"/>
      <name val="新細明體"/>
      <family val="2"/>
      <charset val="136"/>
      <scheme val="minor"/>
    </font>
    <font>
      <sz val="9"/>
      <name val="新細明體"/>
      <family val="1"/>
      <charset val="136"/>
    </font>
    <font>
      <sz val="11"/>
      <color rgb="FF000000"/>
      <name val="標楷體"/>
      <family val="4"/>
      <charset val="136"/>
    </font>
    <font>
      <b/>
      <sz val="18"/>
      <color rgb="FF000000"/>
      <name val="標楷體"/>
      <family val="4"/>
      <charset val="136"/>
    </font>
    <font>
      <sz val="12"/>
      <name val="標楷體"/>
      <family val="4"/>
      <charset val="136"/>
    </font>
    <font>
      <sz val="13"/>
      <name val="標楷體"/>
      <family val="4"/>
      <charset val="136"/>
    </font>
    <font>
      <sz val="12"/>
      <color indexed="55"/>
      <name val="新細明體"/>
      <family val="1"/>
      <charset val="136"/>
    </font>
    <font>
      <sz val="12"/>
      <color indexed="55"/>
      <name val="標楷體"/>
      <family val="4"/>
      <charset val="136"/>
    </font>
    <font>
      <sz val="10"/>
      <color rgb="FF000000"/>
      <name val="標楷體"/>
      <family val="4"/>
      <charset val="136"/>
    </font>
    <font>
      <sz val="10"/>
      <name val="標楷體"/>
      <family val="4"/>
      <charset val="136"/>
    </font>
    <font>
      <sz val="8"/>
      <name val="標楷體"/>
      <family val="4"/>
      <charset val="136"/>
    </font>
    <font>
      <sz val="13"/>
      <name val="新細明體"/>
      <family val="1"/>
      <charset val="136"/>
    </font>
    <font>
      <b/>
      <sz val="12"/>
      <color rgb="FFFF0000"/>
      <name val="標楷體"/>
      <family val="4"/>
      <charset val="136"/>
    </font>
    <font>
      <sz val="12"/>
      <color rgb="FFFF0000"/>
      <name val="標楷體"/>
      <family val="4"/>
      <charset val="136"/>
    </font>
    <font>
      <sz val="12"/>
      <color indexed="45"/>
      <name val="標楷體"/>
      <family val="4"/>
      <charset val="136"/>
    </font>
    <font>
      <sz val="12"/>
      <color theme="1"/>
      <name val="標楷體"/>
      <family val="4"/>
      <charset val="136"/>
    </font>
    <font>
      <b/>
      <u val="singleAccounting"/>
      <sz val="12"/>
      <color rgb="FFFF0000"/>
      <name val="標楷體"/>
      <family val="4"/>
      <charset val="136"/>
    </font>
    <font>
      <b/>
      <u val="singleAccounting"/>
      <sz val="12"/>
      <color rgb="FFFF0000"/>
      <name val="新細明體"/>
      <family val="1"/>
      <charset val="136"/>
    </font>
    <font>
      <b/>
      <u val="singleAccounting"/>
      <sz val="12"/>
      <color rgb="FFFF0000"/>
      <name val="標楷體"/>
      <family val="1"/>
      <charset val="136"/>
    </font>
  </fonts>
  <fills count="9">
    <fill>
      <patternFill patternType="none"/>
    </fill>
    <fill>
      <patternFill patternType="gray125"/>
    </fill>
    <fill>
      <patternFill patternType="solid">
        <fgColor rgb="FFFFFF00"/>
        <bgColor rgb="FFFFFF00"/>
      </patternFill>
    </fill>
    <fill>
      <patternFill patternType="solid">
        <fgColor rgb="FFB8D4F0"/>
        <bgColor rgb="FF99CCFF"/>
      </patternFill>
    </fill>
    <fill>
      <patternFill patternType="solid">
        <fgColor rgb="FF71AAE0"/>
        <bgColor rgb="FF46B1E1"/>
      </patternFill>
    </fill>
    <fill>
      <patternFill patternType="solid">
        <fgColor theme="0"/>
        <bgColor rgb="FFF2CFEE"/>
      </patternFill>
    </fill>
    <fill>
      <patternFill patternType="solid">
        <fgColor theme="0"/>
        <bgColor indexed="64"/>
      </patternFill>
    </fill>
    <fill>
      <patternFill patternType="solid">
        <fgColor rgb="FFFFFFFF"/>
        <bgColor rgb="FFFFFFCC"/>
      </patternFill>
    </fill>
    <fill>
      <patternFill patternType="solid">
        <fgColor theme="0"/>
        <bgColor rgb="FF46B1E1"/>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43"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30">
    <xf numFmtId="0" fontId="0" fillId="0" borderId="0" xfId="0">
      <alignment vertical="center"/>
    </xf>
    <xf numFmtId="176" fontId="2" fillId="0" borderId="0" xfId="0" applyNumberFormat="1" applyFont="1">
      <alignment vertical="center"/>
    </xf>
    <xf numFmtId="177" fontId="2" fillId="0" borderId="0" xfId="0" applyNumberFormat="1" applyFont="1">
      <alignment vertical="center"/>
    </xf>
    <xf numFmtId="0" fontId="2" fillId="0" borderId="0" xfId="0" applyFont="1">
      <alignmen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lignment vertical="center"/>
    </xf>
    <xf numFmtId="0" fontId="2" fillId="0" borderId="2" xfId="0" applyFont="1" applyBorder="1" applyAlignment="1">
      <alignment horizontal="right" vertical="center"/>
    </xf>
    <xf numFmtId="0" fontId="2" fillId="0" borderId="2" xfId="0" applyFont="1" applyBorder="1" applyAlignment="1">
      <alignment horizontal="center" vertical="top"/>
    </xf>
    <xf numFmtId="176" fontId="2" fillId="0" borderId="0" xfId="0" applyNumberFormat="1" applyFont="1" applyAlignment="1">
      <alignment horizontal="center" vertical="center"/>
    </xf>
    <xf numFmtId="0" fontId="2" fillId="0" borderId="2" xfId="0" applyFont="1" applyBorder="1" applyAlignment="1">
      <alignment horizontal="center" vertical="center" wrapText="1"/>
    </xf>
    <xf numFmtId="49" fontId="8" fillId="3" borderId="2" xfId="0" applyNumberFormat="1" applyFont="1" applyFill="1" applyBorder="1" applyAlignment="1">
      <alignment horizontal="center" vertical="center" shrinkToFit="1"/>
    </xf>
    <xf numFmtId="0" fontId="2" fillId="3" borderId="2" xfId="0" applyFont="1" applyFill="1" applyBorder="1">
      <alignment vertical="center"/>
    </xf>
    <xf numFmtId="0" fontId="8" fillId="3" borderId="2" xfId="0" applyFont="1" applyFill="1" applyBorder="1" applyAlignment="1">
      <alignment horizontal="center" vertical="center" shrinkToFit="1"/>
    </xf>
    <xf numFmtId="49" fontId="8" fillId="4" borderId="2" xfId="0" applyNumberFormat="1" applyFont="1" applyFill="1" applyBorder="1" applyAlignment="1">
      <alignment horizontal="center" vertical="center" shrinkToFit="1"/>
    </xf>
    <xf numFmtId="0" fontId="2" fillId="4" borderId="2" xfId="0" applyFont="1" applyFill="1" applyBorder="1">
      <alignment vertical="center"/>
    </xf>
    <xf numFmtId="0" fontId="8" fillId="4" borderId="2" xfId="0" applyFont="1" applyFill="1" applyBorder="1" applyAlignment="1">
      <alignment horizontal="center" vertical="center" shrinkToFit="1"/>
    </xf>
    <xf numFmtId="49" fontId="8" fillId="5" borderId="2" xfId="0" applyNumberFormat="1" applyFont="1" applyFill="1" applyBorder="1" applyAlignment="1">
      <alignment horizontal="center" vertical="center" shrinkToFit="1"/>
    </xf>
    <xf numFmtId="0" fontId="8" fillId="5" borderId="2" xfId="0" applyFont="1" applyFill="1" applyBorder="1" applyAlignment="1">
      <alignment horizontal="center" vertical="center" shrinkToFit="1"/>
    </xf>
    <xf numFmtId="2" fontId="2" fillId="0" borderId="2" xfId="0" applyNumberFormat="1" applyFont="1" applyBorder="1">
      <alignment vertical="center"/>
    </xf>
    <xf numFmtId="10" fontId="2" fillId="0" borderId="2" xfId="2" applyNumberFormat="1" applyFont="1" applyBorder="1" applyAlignment="1" applyProtection="1">
      <alignment horizontal="right" vertical="center"/>
    </xf>
    <xf numFmtId="10" fontId="2" fillId="0" borderId="2" xfId="0" applyNumberFormat="1" applyFont="1" applyBorder="1">
      <alignment vertical="center"/>
    </xf>
    <xf numFmtId="10" fontId="2" fillId="5" borderId="2" xfId="0" applyNumberFormat="1" applyFont="1" applyFill="1" applyBorder="1" applyAlignment="1">
      <alignment horizontal="center" vertical="center"/>
    </xf>
    <xf numFmtId="0" fontId="2" fillId="5" borderId="2" xfId="0" applyFont="1" applyFill="1" applyBorder="1" applyAlignment="1">
      <alignment horizontal="center" vertical="center"/>
    </xf>
    <xf numFmtId="49" fontId="8" fillId="6" borderId="2" xfId="0" applyNumberFormat="1" applyFont="1" applyFill="1" applyBorder="1" applyAlignment="1">
      <alignment horizontal="center" vertical="center" shrinkToFit="1"/>
    </xf>
    <xf numFmtId="0" fontId="8" fillId="6" borderId="2" xfId="0" applyFont="1" applyFill="1" applyBorder="1" applyAlignment="1">
      <alignment horizontal="center" vertical="center" shrinkToFit="1"/>
    </xf>
    <xf numFmtId="0" fontId="2" fillId="6" borderId="2" xfId="0" applyFont="1" applyFill="1" applyBorder="1" applyAlignment="1">
      <alignment horizontal="center" vertical="center"/>
    </xf>
    <xf numFmtId="0" fontId="11" fillId="4" borderId="2" xfId="0" applyFont="1" applyFill="1" applyBorder="1">
      <alignment vertical="center"/>
    </xf>
    <xf numFmtId="49" fontId="8" fillId="0" borderId="2" xfId="0" applyNumberFormat="1" applyFont="1" applyBorder="1" applyAlignment="1">
      <alignment horizontal="center" vertical="center" shrinkToFit="1"/>
    </xf>
    <xf numFmtId="0" fontId="11" fillId="7" borderId="2" xfId="0" applyFont="1" applyFill="1" applyBorder="1">
      <alignment vertical="center"/>
    </xf>
    <xf numFmtId="10" fontId="11" fillId="0" borderId="2" xfId="0" applyNumberFormat="1" applyFont="1" applyBorder="1">
      <alignment vertical="center"/>
    </xf>
    <xf numFmtId="181" fontId="12" fillId="4" borderId="2" xfId="0" applyNumberFormat="1" applyFont="1" applyFill="1" applyBorder="1" applyAlignment="1">
      <alignment horizontal="center" vertical="center" shrinkToFit="1"/>
    </xf>
    <xf numFmtId="0" fontId="8" fillId="0" borderId="2" xfId="0" applyFont="1" applyBorder="1" applyAlignment="1">
      <alignment horizontal="center" vertical="center" shrinkToFit="1"/>
    </xf>
    <xf numFmtId="181" fontId="13" fillId="7" borderId="2" xfId="0" applyNumberFormat="1" applyFont="1" applyFill="1" applyBorder="1" applyAlignment="1">
      <alignment horizontal="left" vertical="center" wrapText="1" shrinkToFit="1"/>
    </xf>
    <xf numFmtId="181" fontId="12" fillId="7" borderId="2" xfId="0" applyNumberFormat="1" applyFont="1" applyFill="1" applyBorder="1" applyAlignment="1">
      <alignment horizontal="center" vertical="center" wrapText="1" shrinkToFit="1"/>
    </xf>
    <xf numFmtId="0" fontId="11" fillId="0" borderId="2" xfId="0" applyFont="1" applyBorder="1" applyAlignment="1">
      <alignment vertical="center" wrapText="1"/>
    </xf>
    <xf numFmtId="0" fontId="2" fillId="7" borderId="2" xfId="0" applyFont="1" applyFill="1" applyBorder="1">
      <alignment vertical="center"/>
    </xf>
    <xf numFmtId="10" fontId="2" fillId="0" borderId="0" xfId="0" applyNumberFormat="1" applyFont="1">
      <alignment vertical="center"/>
    </xf>
    <xf numFmtId="49" fontId="8" fillId="8" borderId="2" xfId="0" applyNumberFormat="1" applyFont="1" applyFill="1" applyBorder="1" applyAlignment="1">
      <alignment horizontal="center" vertical="center" shrinkToFit="1"/>
    </xf>
    <xf numFmtId="0" fontId="2" fillId="0" borderId="3" xfId="0" applyFont="1" applyBorder="1" applyAlignment="1">
      <alignment horizontal="center" vertical="center"/>
    </xf>
    <xf numFmtId="181" fontId="12" fillId="8" borderId="2" xfId="0" applyNumberFormat="1" applyFont="1" applyFill="1" applyBorder="1" applyAlignment="1">
      <alignment horizontal="center" vertical="center" shrinkToFit="1"/>
    </xf>
    <xf numFmtId="0" fontId="8" fillId="8" borderId="2" xfId="0" applyFont="1" applyFill="1" applyBorder="1" applyAlignment="1">
      <alignment horizontal="center" vertical="center" shrinkToFit="1"/>
    </xf>
    <xf numFmtId="10" fontId="2" fillId="6" borderId="2" xfId="2" applyNumberFormat="1" applyFont="1" applyFill="1" applyBorder="1" applyAlignment="1" applyProtection="1">
      <alignment horizontal="right" vertical="center"/>
    </xf>
    <xf numFmtId="10" fontId="2" fillId="6" borderId="2" xfId="0" applyNumberFormat="1" applyFont="1" applyFill="1" applyBorder="1">
      <alignment vertical="center"/>
    </xf>
    <xf numFmtId="49" fontId="8" fillId="2" borderId="2" xfId="0" applyNumberFormat="1" applyFont="1" applyFill="1" applyBorder="1" applyAlignment="1">
      <alignment horizontal="center" vertical="center" shrinkToFit="1"/>
    </xf>
    <xf numFmtId="0" fontId="2" fillId="2" borderId="2" xfId="0" applyFont="1" applyFill="1" applyBorder="1">
      <alignment vertical="center"/>
    </xf>
    <xf numFmtId="0" fontId="8" fillId="2" borderId="2" xfId="0" applyFont="1" applyFill="1" applyBorder="1" applyAlignment="1">
      <alignment horizontal="center" vertical="center" shrinkToFit="1"/>
    </xf>
    <xf numFmtId="10" fontId="15" fillId="2" borderId="2" xfId="0" applyNumberFormat="1" applyFont="1" applyFill="1" applyBorder="1">
      <alignment vertical="center"/>
    </xf>
    <xf numFmtId="0" fontId="2" fillId="0" borderId="5" xfId="0" applyFont="1" applyBorder="1">
      <alignment vertical="center"/>
    </xf>
    <xf numFmtId="182" fontId="2" fillId="0" borderId="2" xfId="0" applyNumberFormat="1" applyFont="1" applyBorder="1" applyAlignment="1">
      <alignment horizontal="center" vertical="center"/>
    </xf>
    <xf numFmtId="182" fontId="2" fillId="0" borderId="3" xfId="0" applyNumberFormat="1" applyFont="1" applyBorder="1">
      <alignment vertical="center"/>
    </xf>
    <xf numFmtId="0" fontId="2" fillId="0" borderId="4"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183" fontId="2"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2" fillId="0" borderId="9" xfId="0" applyFont="1" applyBorder="1" applyAlignment="1">
      <alignment horizontal="center" vertical="top" wrapText="1"/>
    </xf>
    <xf numFmtId="0" fontId="2" fillId="0" borderId="2" xfId="0" applyFont="1" applyBorder="1">
      <alignment vertical="center"/>
    </xf>
    <xf numFmtId="0" fontId="2" fillId="0" borderId="2" xfId="0" applyFont="1" applyBorder="1" applyAlignment="1">
      <alignment horizontal="center" vertical="top" wrapText="1"/>
    </xf>
    <xf numFmtId="0" fontId="0" fillId="0" borderId="2" xfId="0" applyBorder="1" applyAlignment="1">
      <alignment horizontal="center" vertical="center"/>
    </xf>
    <xf numFmtId="0" fontId="16" fillId="0" borderId="2" xfId="0" applyFont="1" applyBorder="1" applyAlignment="1">
      <alignment horizontal="center" vertical="center"/>
    </xf>
    <xf numFmtId="0" fontId="2" fillId="2" borderId="2" xfId="0" applyFont="1" applyFill="1" applyBorder="1">
      <alignment vertical="center"/>
    </xf>
    <xf numFmtId="0" fontId="2" fillId="8" borderId="2" xfId="0" applyFont="1" applyFill="1" applyBorder="1">
      <alignment vertical="center"/>
    </xf>
    <xf numFmtId="0" fontId="2" fillId="8" borderId="3" xfId="0" applyFont="1" applyFill="1" applyBorder="1">
      <alignment vertical="center"/>
    </xf>
    <xf numFmtId="0" fontId="2" fillId="8" borderId="5" xfId="0" applyFont="1" applyFill="1" applyBorder="1">
      <alignment vertical="center"/>
    </xf>
    <xf numFmtId="0" fontId="2" fillId="8" borderId="3" xfId="0" applyFont="1" applyFill="1" applyBorder="1" applyAlignment="1">
      <alignment horizontal="left" vertical="center"/>
    </xf>
    <xf numFmtId="0" fontId="2" fillId="8" borderId="4" xfId="0" applyFont="1" applyFill="1" applyBorder="1" applyAlignment="1">
      <alignment horizontal="left" vertical="center"/>
    </xf>
    <xf numFmtId="0" fontId="2" fillId="8" borderId="5" xfId="0" applyFont="1" applyFill="1" applyBorder="1" applyAlignment="1">
      <alignment horizontal="left" vertical="center"/>
    </xf>
    <xf numFmtId="1" fontId="2" fillId="0" borderId="3" xfId="0" applyNumberFormat="1" applyFont="1" applyBorder="1" applyAlignment="1">
      <alignment horizontal="right" vertical="center"/>
    </xf>
    <xf numFmtId="1" fontId="2" fillId="0" borderId="5" xfId="0" applyNumberFormat="1" applyFont="1" applyBorder="1" applyAlignment="1">
      <alignment horizontal="righ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4" borderId="2" xfId="0" applyFont="1" applyFill="1" applyBorder="1">
      <alignment vertical="center"/>
    </xf>
    <xf numFmtId="2" fontId="2" fillId="0" borderId="3" xfId="0" applyNumberFormat="1" applyFont="1" applyBorder="1" applyAlignment="1">
      <alignment horizontal="right" vertical="center"/>
    </xf>
    <xf numFmtId="2" fontId="2" fillId="0" borderId="5" xfId="0" applyNumberFormat="1" applyFont="1" applyBorder="1" applyAlignment="1">
      <alignment horizontal="right" vertical="center"/>
    </xf>
    <xf numFmtId="182" fontId="2" fillId="0" borderId="3" xfId="0" applyNumberFormat="1" applyFont="1" applyBorder="1" applyAlignment="1">
      <alignment horizontal="right" vertical="center"/>
    </xf>
    <xf numFmtId="182" fontId="2" fillId="0" borderId="5" xfId="0" applyNumberFormat="1" applyFont="1" applyBorder="1" applyAlignment="1">
      <alignment horizontal="righ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right" vertical="center"/>
    </xf>
    <xf numFmtId="0" fontId="2" fillId="0" borderId="5" xfId="0" applyFont="1" applyBorder="1" applyAlignment="1">
      <alignment horizontal="right" vertical="center"/>
    </xf>
    <xf numFmtId="1" fontId="2" fillId="0" borderId="2" xfId="0" applyNumberFormat="1" applyFont="1" applyBorder="1">
      <alignment vertical="center"/>
    </xf>
    <xf numFmtId="0" fontId="2" fillId="7" borderId="2" xfId="0" applyFont="1" applyFill="1" applyBorder="1" applyAlignment="1">
      <alignment horizontal="center" vertical="center"/>
    </xf>
    <xf numFmtId="0" fontId="2" fillId="0" borderId="2" xfId="0" applyFont="1" applyBorder="1" applyAlignment="1">
      <alignment vertical="center" wrapText="1"/>
    </xf>
    <xf numFmtId="0" fontId="2" fillId="4" borderId="2" xfId="0" applyFont="1" applyFill="1" applyBorder="1" applyAlignment="1">
      <alignment horizontal="center" vertical="center"/>
    </xf>
    <xf numFmtId="0" fontId="2" fillId="6" borderId="3" xfId="0" applyFont="1" applyFill="1" applyBorder="1" applyAlignment="1">
      <alignment horizontal="left" vertical="center"/>
    </xf>
    <xf numFmtId="0" fontId="2" fillId="6" borderId="4" xfId="0" applyFont="1" applyFill="1" applyBorder="1" applyAlignment="1">
      <alignment horizontal="left" vertical="center"/>
    </xf>
    <xf numFmtId="0" fontId="2" fillId="6" borderId="5" xfId="0" applyFont="1" applyFill="1" applyBorder="1" applyAlignment="1">
      <alignment horizontal="left" vertical="center"/>
    </xf>
    <xf numFmtId="1" fontId="2" fillId="6" borderId="3" xfId="0" applyNumberFormat="1" applyFont="1" applyFill="1" applyBorder="1" applyAlignment="1">
      <alignment horizontal="right" vertical="center"/>
    </xf>
    <xf numFmtId="1" fontId="2" fillId="6" borderId="5" xfId="0" applyNumberFormat="1" applyFont="1" applyFill="1" applyBorder="1" applyAlignment="1">
      <alignment horizontal="right" vertical="center"/>
    </xf>
    <xf numFmtId="0" fontId="2" fillId="6" borderId="3" xfId="0" applyFont="1" applyFill="1" applyBorder="1" applyAlignment="1">
      <alignment horizontal="center" vertical="center"/>
    </xf>
    <xf numFmtId="0" fontId="2" fillId="6" borderId="5" xfId="0" applyFont="1" applyFill="1" applyBorder="1" applyAlignment="1">
      <alignment horizontal="center" vertical="center"/>
    </xf>
    <xf numFmtId="0" fontId="2" fillId="5" borderId="2" xfId="0" applyFont="1" applyFill="1" applyBorder="1">
      <alignment vertical="center"/>
    </xf>
    <xf numFmtId="1" fontId="2" fillId="5" borderId="2" xfId="0" applyNumberFormat="1" applyFont="1" applyFill="1" applyBorder="1">
      <alignment vertical="center"/>
    </xf>
    <xf numFmtId="0" fontId="2" fillId="5" borderId="2" xfId="0" applyFont="1" applyFill="1" applyBorder="1" applyAlignment="1">
      <alignment horizontal="center" vertical="center"/>
    </xf>
    <xf numFmtId="0" fontId="2" fillId="5" borderId="2" xfId="0" applyFont="1" applyFill="1" applyBorder="1" applyAlignment="1">
      <alignment vertical="center" wrapText="1"/>
    </xf>
    <xf numFmtId="1" fontId="2" fillId="6" borderId="2" xfId="0" applyNumberFormat="1" applyFont="1" applyFill="1" applyBorder="1">
      <alignment vertical="center"/>
    </xf>
    <xf numFmtId="0" fontId="2" fillId="6" borderId="2" xfId="0" applyFont="1" applyFill="1" applyBorder="1" applyAlignment="1">
      <alignment horizontal="center" vertical="center"/>
    </xf>
    <xf numFmtId="0" fontId="2" fillId="6" borderId="2" xfId="0" applyFont="1" applyFill="1" applyBorder="1">
      <alignment vertical="center"/>
    </xf>
    <xf numFmtId="0" fontId="2" fillId="3" borderId="2" xfId="0" applyFont="1" applyFill="1" applyBorder="1">
      <alignment vertical="center"/>
    </xf>
    <xf numFmtId="180" fontId="2" fillId="2" borderId="2" xfId="0" applyNumberFormat="1" applyFont="1" applyFill="1" applyBorder="1" applyAlignment="1">
      <alignment horizontal="center" vertical="center"/>
    </xf>
    <xf numFmtId="10" fontId="2" fillId="0" borderId="2" xfId="0" applyNumberFormat="1" applyFont="1" applyBorder="1" applyAlignment="1">
      <alignment horizontal="center" vertical="center"/>
    </xf>
    <xf numFmtId="176" fontId="7" fillId="0" borderId="2" xfId="1" applyNumberFormat="1" applyFont="1" applyBorder="1" applyAlignment="1" applyProtection="1">
      <alignment horizontal="center" vertical="center"/>
    </xf>
    <xf numFmtId="176" fontId="2" fillId="0" borderId="0" xfId="0" applyNumberFormat="1" applyFont="1" applyAlignment="1">
      <alignment horizontal="center" vertical="center"/>
    </xf>
    <xf numFmtId="176" fontId="21" fillId="0" borderId="0" xfId="0" applyNumberFormat="1" applyFont="1">
      <alignment vertical="center"/>
    </xf>
    <xf numFmtId="176" fontId="19" fillId="0" borderId="0" xfId="0" applyNumberFormat="1" applyFont="1">
      <alignment vertical="center"/>
    </xf>
    <xf numFmtId="177" fontId="2" fillId="0" borderId="0" xfId="0" applyNumberFormat="1" applyFont="1" applyAlignment="1">
      <alignment horizontal="center" vertical="center"/>
    </xf>
    <xf numFmtId="177" fontId="2" fillId="0" borderId="0" xfId="0" applyNumberFormat="1" applyFont="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right" wrapText="1"/>
    </xf>
    <xf numFmtId="0" fontId="6" fillId="0" borderId="2" xfId="0" applyFont="1" applyBorder="1" applyAlignment="1">
      <alignment horizontal="center" vertical="center" wrapText="1"/>
    </xf>
    <xf numFmtId="178" fontId="2" fillId="0" borderId="2" xfId="0" applyNumberFormat="1" applyFont="1" applyBorder="1" applyAlignment="1">
      <alignment horizontal="left" vertical="center"/>
    </xf>
    <xf numFmtId="179" fontId="7" fillId="0" borderId="2" xfId="0" applyNumberFormat="1" applyFont="1" applyBorder="1" applyAlignment="1">
      <alignment horizontal="left" vertical="center"/>
    </xf>
  </cellXfs>
  <cellStyles count="3">
    <cellStyle name="一般" xfId="0" builtinId="0"/>
    <cellStyle name="千分位" xfId="1" builtinId="3"/>
    <cellStyle name="百分比" xfId="2" builtinId="5"/>
  </cellStyles>
  <dxfs count="1">
    <dxf>
      <font>
        <sz val="12"/>
        <color rgb="FF000000"/>
        <name val="新細明體"/>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428626</xdr:colOff>
      <xdr:row>169</xdr:row>
      <xdr:rowOff>9525</xdr:rowOff>
    </xdr:from>
    <xdr:to>
      <xdr:col>6</xdr:col>
      <xdr:colOff>9525</xdr:colOff>
      <xdr:row>179</xdr:row>
      <xdr:rowOff>28575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28626" y="37242750"/>
          <a:ext cx="4391024" cy="2114550"/>
        </a:xfrm>
        <a:prstGeom prst="rect">
          <a:avLst/>
        </a:prstGeom>
      </xdr:spPr>
    </xdr:pic>
    <xdr:clientData/>
  </xdr:twoCellAnchor>
  <xdr:twoCellAnchor editAs="oneCell">
    <xdr:from>
      <xdr:col>7</xdr:col>
      <xdr:colOff>19049</xdr:colOff>
      <xdr:row>169</xdr:row>
      <xdr:rowOff>9524</xdr:rowOff>
    </xdr:from>
    <xdr:to>
      <xdr:col>12</xdr:col>
      <xdr:colOff>552450</xdr:colOff>
      <xdr:row>179</xdr:row>
      <xdr:rowOff>76199</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495924" y="37242749"/>
          <a:ext cx="3819526" cy="2162175"/>
        </a:xfrm>
        <a:prstGeom prst="rect">
          <a:avLst/>
        </a:prstGeom>
      </xdr:spPr>
    </xdr:pic>
    <xdr:clientData/>
  </xdr:twoCellAnchor>
  <xdr:twoCellAnchor editAs="oneCell">
    <xdr:from>
      <xdr:col>0</xdr:col>
      <xdr:colOff>390524</xdr:colOff>
      <xdr:row>179</xdr:row>
      <xdr:rowOff>66676</xdr:rowOff>
    </xdr:from>
    <xdr:to>
      <xdr:col>6</xdr:col>
      <xdr:colOff>19050</xdr:colOff>
      <xdr:row>183</xdr:row>
      <xdr:rowOff>1257300</xdr:rowOff>
    </xdr:to>
    <xdr:pic>
      <xdr:nvPicPr>
        <xdr:cNvPr id="4" name="圖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390524" y="39395401"/>
          <a:ext cx="4438651" cy="2028824"/>
        </a:xfrm>
        <a:prstGeom prst="rect">
          <a:avLst/>
        </a:prstGeom>
      </xdr:spPr>
    </xdr:pic>
    <xdr:clientData/>
  </xdr:twoCellAnchor>
  <xdr:twoCellAnchor editAs="oneCell">
    <xdr:from>
      <xdr:col>7</xdr:col>
      <xdr:colOff>16630</xdr:colOff>
      <xdr:row>179</xdr:row>
      <xdr:rowOff>85725</xdr:rowOff>
    </xdr:from>
    <xdr:to>
      <xdr:col>13</xdr:col>
      <xdr:colOff>19050</xdr:colOff>
      <xdr:row>183</xdr:row>
      <xdr:rowOff>1228725</xdr:rowOff>
    </xdr:to>
    <xdr:pic>
      <xdr:nvPicPr>
        <xdr:cNvPr id="5" name="圖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5493505" y="39414450"/>
          <a:ext cx="3879095" cy="1981200"/>
        </a:xfrm>
        <a:prstGeom prst="rect">
          <a:avLst/>
        </a:prstGeom>
      </xdr:spPr>
    </xdr:pic>
    <xdr:clientData/>
  </xdr:twoCellAnchor>
  <xdr:twoCellAnchor editAs="oneCell">
    <xdr:from>
      <xdr:col>0</xdr:col>
      <xdr:colOff>381000</xdr:colOff>
      <xdr:row>183</xdr:row>
      <xdr:rowOff>1247775</xdr:rowOff>
    </xdr:from>
    <xdr:to>
      <xdr:col>6</xdr:col>
      <xdr:colOff>9525</xdr:colOff>
      <xdr:row>183</xdr:row>
      <xdr:rowOff>3190875</xdr:rowOff>
    </xdr:to>
    <xdr:pic>
      <xdr:nvPicPr>
        <xdr:cNvPr id="6" name="圖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381000" y="41414700"/>
          <a:ext cx="4438650" cy="1943100"/>
        </a:xfrm>
        <a:prstGeom prst="rect">
          <a:avLst/>
        </a:prstGeom>
      </xdr:spPr>
    </xdr:pic>
    <xdr:clientData/>
  </xdr:twoCellAnchor>
  <xdr:twoCellAnchor editAs="oneCell">
    <xdr:from>
      <xdr:col>7</xdr:col>
      <xdr:colOff>19050</xdr:colOff>
      <xdr:row>183</xdr:row>
      <xdr:rowOff>1228725</xdr:rowOff>
    </xdr:from>
    <xdr:to>
      <xdr:col>13</xdr:col>
      <xdr:colOff>19050</xdr:colOff>
      <xdr:row>183</xdr:row>
      <xdr:rowOff>3200400</xdr:rowOff>
    </xdr:to>
    <xdr:pic>
      <xdr:nvPicPr>
        <xdr:cNvPr id="7" name="圖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5495925" y="41395650"/>
          <a:ext cx="3876675" cy="1971675"/>
        </a:xfrm>
        <a:prstGeom prst="rect">
          <a:avLst/>
        </a:prstGeom>
      </xdr:spPr>
    </xdr:pic>
    <xdr:clientData/>
  </xdr:twoCellAnchor>
  <xdr:twoCellAnchor>
    <xdr:from>
      <xdr:col>9</xdr:col>
      <xdr:colOff>57150</xdr:colOff>
      <xdr:row>171</xdr:row>
      <xdr:rowOff>180975</xdr:rowOff>
    </xdr:from>
    <xdr:to>
      <xdr:col>9</xdr:col>
      <xdr:colOff>752475</xdr:colOff>
      <xdr:row>172</xdr:row>
      <xdr:rowOff>17144</xdr:rowOff>
    </xdr:to>
    <xdr:sp macro="" textlink="">
      <xdr:nvSpPr>
        <xdr:cNvPr id="8" name="矩形 7">
          <a:extLst>
            <a:ext uri="{FF2B5EF4-FFF2-40B4-BE49-F238E27FC236}">
              <a16:creationId xmlns:a16="http://schemas.microsoft.com/office/drawing/2014/main" id="{692EE0FB-15BD-EDD0-9436-0BE8F3B453D9}"/>
            </a:ext>
          </a:extLst>
        </xdr:cNvPr>
        <xdr:cNvSpPr/>
      </xdr:nvSpPr>
      <xdr:spPr>
        <a:xfrm>
          <a:off x="6467475" y="37833300"/>
          <a:ext cx="695325" cy="45719"/>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0</xdr:col>
      <xdr:colOff>1231724</xdr:colOff>
      <xdr:row>175</xdr:row>
      <xdr:rowOff>66675</xdr:rowOff>
    </xdr:from>
    <xdr:to>
      <xdr:col>1</xdr:col>
      <xdr:colOff>650699</xdr:colOff>
      <xdr:row>175</xdr:row>
      <xdr:rowOff>112394</xdr:rowOff>
    </xdr:to>
    <xdr:sp macro="" textlink="">
      <xdr:nvSpPr>
        <xdr:cNvPr id="9" name="矩形 8">
          <a:extLst>
            <a:ext uri="{FF2B5EF4-FFF2-40B4-BE49-F238E27FC236}">
              <a16:creationId xmlns:a16="http://schemas.microsoft.com/office/drawing/2014/main" id="{5CCB30D6-3535-4BE8-BB1D-F9CD875C3A0D}"/>
            </a:ext>
          </a:extLst>
        </xdr:cNvPr>
        <xdr:cNvSpPr/>
      </xdr:nvSpPr>
      <xdr:spPr>
        <a:xfrm>
          <a:off x="1231724" y="38557200"/>
          <a:ext cx="695325" cy="45719"/>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0</xdr:col>
      <xdr:colOff>0</xdr:colOff>
      <xdr:row>1</xdr:row>
      <xdr:rowOff>28575</xdr:rowOff>
    </xdr:from>
    <xdr:to>
      <xdr:col>3</xdr:col>
      <xdr:colOff>95250</xdr:colOff>
      <xdr:row>1</xdr:row>
      <xdr:rowOff>304800</xdr:rowOff>
    </xdr:to>
    <xdr:pic>
      <xdr:nvPicPr>
        <xdr:cNvPr id="11" name="圖片 10">
          <a:extLst>
            <a:ext uri="{FF2B5EF4-FFF2-40B4-BE49-F238E27FC236}">
              <a16:creationId xmlns:a16="http://schemas.microsoft.com/office/drawing/2014/main" id="{2B541690-5233-FCCC-654F-207C843DA7D4}"/>
            </a:ext>
          </a:extLst>
        </xdr:cNvPr>
        <xdr:cNvPicPr>
          <a:picLocks noChangeAspect="1"/>
        </xdr:cNvPicPr>
      </xdr:nvPicPr>
      <xdr:blipFill>
        <a:blip xmlns:r="http://schemas.openxmlformats.org/officeDocument/2006/relationships" r:embed="rId7"/>
        <a:stretch>
          <a:fillRect/>
        </a:stretch>
      </xdr:blipFill>
      <xdr:spPr>
        <a:xfrm>
          <a:off x="0" y="238125"/>
          <a:ext cx="2743200" cy="276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13.%20&#33540;&#33827;&#26085;&#22577;&#34920;114&#24180;8&#26376;1&#26085;&#20043;&#244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31221"/>
      <sheetName val="1131222"/>
      <sheetName val="1131223"/>
      <sheetName val="1131224"/>
      <sheetName val="1131225"/>
      <sheetName val="1131226"/>
      <sheetName val="1131227"/>
      <sheetName val="1131228"/>
      <sheetName val="1131229"/>
      <sheetName val="1131230"/>
      <sheetName val="1131231"/>
      <sheetName val="1140101"/>
      <sheetName val="1140102"/>
      <sheetName val="1140103"/>
      <sheetName val="1140104"/>
      <sheetName val="1140105"/>
      <sheetName val="1140106"/>
      <sheetName val="1140107"/>
      <sheetName val="1140108"/>
      <sheetName val="1140109"/>
      <sheetName val="1140110"/>
      <sheetName val="1140111"/>
      <sheetName val="1140112"/>
      <sheetName val="1140113"/>
      <sheetName val="1140114"/>
      <sheetName val="1140115"/>
      <sheetName val="1140116"/>
      <sheetName val="1140117"/>
      <sheetName val="1140118"/>
      <sheetName val="1140119"/>
      <sheetName val="1140120"/>
      <sheetName val="1140121"/>
      <sheetName val="1140122"/>
      <sheetName val="1140123"/>
      <sheetName val="1140124"/>
      <sheetName val="1140125"/>
      <sheetName val="1140126"/>
      <sheetName val="1140127"/>
      <sheetName val="1140128"/>
      <sheetName val="1140129"/>
      <sheetName val="1140130"/>
      <sheetName val="1140131"/>
      <sheetName val="1140530"/>
      <sheetName val="1140531"/>
      <sheetName val="1140601"/>
      <sheetName val="1140602"/>
      <sheetName val="1140603"/>
      <sheetName val="1140604"/>
      <sheetName val="1140605"/>
      <sheetName val="1140606"/>
      <sheetName val="1140607"/>
      <sheetName val="1140608"/>
      <sheetName val="1140609"/>
      <sheetName val="1140610"/>
      <sheetName val="1140611"/>
      <sheetName val="1140612"/>
      <sheetName val="1140613"/>
      <sheetName val="1140614"/>
      <sheetName val="1140615"/>
      <sheetName val="1140616"/>
      <sheetName val="1140617"/>
      <sheetName val="1140618"/>
      <sheetName val="1140619"/>
      <sheetName val="1140620"/>
      <sheetName val="1140621"/>
      <sheetName val="1140622"/>
      <sheetName val="1140623"/>
      <sheetName val="1140624"/>
      <sheetName val="1140625"/>
      <sheetName val="1140626"/>
      <sheetName val="1140627"/>
      <sheetName val="1140628"/>
      <sheetName val="1140629"/>
      <sheetName val="1140630"/>
      <sheetName val="1140701"/>
      <sheetName val="1140702"/>
      <sheetName val="1140703"/>
      <sheetName val="1140704"/>
      <sheetName val="1140705"/>
      <sheetName val="1140706"/>
      <sheetName val="1140707"/>
      <sheetName val="1140707 (2)"/>
      <sheetName val="1140715(二)"/>
      <sheetName val="1140716(三)"/>
      <sheetName val="1140717(四)"/>
      <sheetName val="1140718(五)"/>
      <sheetName val="1140721(一)"/>
      <sheetName val="1140722(二)"/>
      <sheetName val="1140723(三)"/>
      <sheetName val="1140724(四)"/>
      <sheetName val="1140725(五) "/>
      <sheetName val="1140726(六)"/>
      <sheetName val="1140728(一)"/>
      <sheetName val="1140730(三)"/>
      <sheetName val="1140731(四)"/>
      <sheetName val="1140801(五)"/>
      <sheetName val="1140802(六)"/>
      <sheetName val="1140804(一)"/>
      <sheetName val="1140805(二)"/>
      <sheetName val="1140806(三)"/>
      <sheetName val="請款單"/>
      <sheetName val="進度百分比"/>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ow r="13">
          <cell r="J13">
            <v>322</v>
          </cell>
        </row>
        <row r="14">
          <cell r="J14">
            <v>1</v>
          </cell>
        </row>
        <row r="15">
          <cell r="J15">
            <v>1</v>
          </cell>
        </row>
        <row r="16">
          <cell r="J16">
            <v>1</v>
          </cell>
        </row>
        <row r="17">
          <cell r="J17">
            <v>0</v>
          </cell>
        </row>
        <row r="18">
          <cell r="J18">
            <v>0</v>
          </cell>
        </row>
        <row r="20">
          <cell r="J20">
            <v>0.5</v>
          </cell>
        </row>
        <row r="21">
          <cell r="J21">
            <v>1</v>
          </cell>
        </row>
        <row r="23">
          <cell r="J23">
            <v>315</v>
          </cell>
        </row>
        <row r="24">
          <cell r="J24">
            <v>70</v>
          </cell>
        </row>
        <row r="25">
          <cell r="J25">
            <v>99</v>
          </cell>
        </row>
        <row r="26">
          <cell r="J26">
            <v>0</v>
          </cell>
        </row>
        <row r="27">
          <cell r="J27">
            <v>0</v>
          </cell>
        </row>
        <row r="28">
          <cell r="J28">
            <v>0</v>
          </cell>
        </row>
        <row r="30">
          <cell r="J30">
            <v>1.5</v>
          </cell>
        </row>
        <row r="31">
          <cell r="J31">
            <v>0</v>
          </cell>
        </row>
        <row r="32">
          <cell r="J32">
            <v>0</v>
          </cell>
        </row>
        <row r="33">
          <cell r="J33">
            <v>1</v>
          </cell>
        </row>
        <row r="34">
          <cell r="J34">
            <v>1.0000000000000002</v>
          </cell>
        </row>
        <row r="35">
          <cell r="J35">
            <v>1</v>
          </cell>
        </row>
        <row r="36">
          <cell r="J36">
            <v>0.99999999999999989</v>
          </cell>
        </row>
        <row r="37">
          <cell r="J37">
            <v>1</v>
          </cell>
        </row>
        <row r="38">
          <cell r="J38">
            <v>0</v>
          </cell>
        </row>
        <row r="39">
          <cell r="J39">
            <v>1</v>
          </cell>
        </row>
        <row r="40">
          <cell r="J40">
            <v>0</v>
          </cell>
        </row>
        <row r="41">
          <cell r="J41">
            <v>0</v>
          </cell>
        </row>
        <row r="43">
          <cell r="J43">
            <v>15</v>
          </cell>
        </row>
        <row r="44">
          <cell r="J44">
            <v>8</v>
          </cell>
        </row>
        <row r="45">
          <cell r="J45">
            <v>0</v>
          </cell>
        </row>
        <row r="46">
          <cell r="J46">
            <v>0</v>
          </cell>
        </row>
        <row r="47">
          <cell r="J47">
            <v>376</v>
          </cell>
        </row>
        <row r="48">
          <cell r="J48">
            <v>1</v>
          </cell>
        </row>
        <row r="49">
          <cell r="J49">
            <v>1</v>
          </cell>
        </row>
        <row r="50">
          <cell r="J50">
            <v>4</v>
          </cell>
        </row>
        <row r="51">
          <cell r="J51">
            <v>3</v>
          </cell>
        </row>
        <row r="52">
          <cell r="J52">
            <v>6</v>
          </cell>
        </row>
        <row r="53">
          <cell r="J53">
            <v>2</v>
          </cell>
        </row>
        <row r="56">
          <cell r="J56">
            <v>0</v>
          </cell>
        </row>
        <row r="57">
          <cell r="J57">
            <v>0</v>
          </cell>
        </row>
        <row r="59">
          <cell r="J59">
            <v>1645</v>
          </cell>
        </row>
        <row r="60">
          <cell r="J60">
            <v>412</v>
          </cell>
        </row>
        <row r="61">
          <cell r="J61">
            <v>65.599999999999994</v>
          </cell>
        </row>
        <row r="62">
          <cell r="J62">
            <v>4.3</v>
          </cell>
        </row>
        <row r="63">
          <cell r="J63">
            <v>4.4000000000000004</v>
          </cell>
        </row>
        <row r="64">
          <cell r="J64">
            <v>5</v>
          </cell>
        </row>
        <row r="65">
          <cell r="J65">
            <v>400</v>
          </cell>
        </row>
        <row r="66">
          <cell r="J66">
            <v>0</v>
          </cell>
        </row>
        <row r="67">
          <cell r="J67">
            <v>0</v>
          </cell>
        </row>
        <row r="69">
          <cell r="J69">
            <v>30172</v>
          </cell>
        </row>
        <row r="70">
          <cell r="J70">
            <v>900</v>
          </cell>
        </row>
        <row r="71">
          <cell r="J71">
            <v>2514</v>
          </cell>
        </row>
        <row r="72">
          <cell r="J72">
            <v>0</v>
          </cell>
        </row>
        <row r="73">
          <cell r="J73">
            <v>35354</v>
          </cell>
        </row>
        <row r="74">
          <cell r="J74">
            <v>35354</v>
          </cell>
        </row>
        <row r="75">
          <cell r="J75">
            <v>32000</v>
          </cell>
        </row>
        <row r="76">
          <cell r="J76">
            <v>0.75</v>
          </cell>
        </row>
        <row r="77">
          <cell r="J77">
            <v>0</v>
          </cell>
        </row>
        <row r="78">
          <cell r="J78">
            <v>1</v>
          </cell>
        </row>
        <row r="79">
          <cell r="J79">
            <v>1</v>
          </cell>
        </row>
        <row r="80">
          <cell r="J80">
            <v>128</v>
          </cell>
        </row>
        <row r="81">
          <cell r="J81">
            <v>8</v>
          </cell>
        </row>
        <row r="82">
          <cell r="J82">
            <v>21000</v>
          </cell>
        </row>
        <row r="83">
          <cell r="J83">
            <v>7644</v>
          </cell>
        </row>
        <row r="84">
          <cell r="J84">
            <v>0</v>
          </cell>
        </row>
        <row r="85">
          <cell r="J85">
            <v>0</v>
          </cell>
        </row>
        <row r="87">
          <cell r="J87">
            <v>0</v>
          </cell>
        </row>
        <row r="88">
          <cell r="J88">
            <v>0</v>
          </cell>
        </row>
        <row r="89">
          <cell r="J89">
            <v>330.74</v>
          </cell>
        </row>
        <row r="90">
          <cell r="J90">
            <v>58</v>
          </cell>
        </row>
        <row r="91">
          <cell r="J91">
            <v>2</v>
          </cell>
        </row>
        <row r="92">
          <cell r="J92">
            <v>40</v>
          </cell>
        </row>
        <row r="93">
          <cell r="J93">
            <v>1</v>
          </cell>
        </row>
        <row r="94">
          <cell r="J94">
            <v>0</v>
          </cell>
        </row>
        <row r="95">
          <cell r="J95">
            <v>600</v>
          </cell>
        </row>
        <row r="96">
          <cell r="J96">
            <v>600</v>
          </cell>
        </row>
        <row r="97">
          <cell r="J97">
            <v>1</v>
          </cell>
        </row>
        <row r="98">
          <cell r="J98">
            <v>0</v>
          </cell>
        </row>
        <row r="99">
          <cell r="J99">
            <v>0</v>
          </cell>
        </row>
        <row r="100">
          <cell r="J100">
            <v>4</v>
          </cell>
        </row>
        <row r="101">
          <cell r="J101">
            <v>0</v>
          </cell>
        </row>
        <row r="102">
          <cell r="J102">
            <v>0</v>
          </cell>
        </row>
        <row r="103">
          <cell r="J103">
            <v>0</v>
          </cell>
        </row>
        <row r="104">
          <cell r="J104">
            <v>0</v>
          </cell>
        </row>
        <row r="105">
          <cell r="J105">
            <v>0</v>
          </cell>
        </row>
        <row r="106">
          <cell r="J106">
            <v>0</v>
          </cell>
        </row>
        <row r="107">
          <cell r="J107">
            <v>0</v>
          </cell>
        </row>
        <row r="108">
          <cell r="J108">
            <v>0</v>
          </cell>
        </row>
        <row r="109">
          <cell r="J109">
            <v>0</v>
          </cell>
        </row>
        <row r="110">
          <cell r="J110">
            <v>0</v>
          </cell>
        </row>
        <row r="111">
          <cell r="J111">
            <v>0</v>
          </cell>
        </row>
        <row r="112">
          <cell r="J112">
            <v>0</v>
          </cell>
        </row>
        <row r="113">
          <cell r="J113">
            <v>0</v>
          </cell>
        </row>
        <row r="114">
          <cell r="J114">
            <v>0</v>
          </cell>
        </row>
        <row r="115">
          <cell r="J115">
            <v>0</v>
          </cell>
        </row>
        <row r="116">
          <cell r="J116">
            <v>0</v>
          </cell>
        </row>
        <row r="117">
          <cell r="J117">
            <v>0</v>
          </cell>
        </row>
        <row r="118">
          <cell r="J118">
            <v>0</v>
          </cell>
        </row>
        <row r="119">
          <cell r="J119">
            <v>0</v>
          </cell>
        </row>
        <row r="120">
          <cell r="J120">
            <v>0</v>
          </cell>
        </row>
        <row r="121">
          <cell r="J121">
            <v>0</v>
          </cell>
        </row>
        <row r="122">
          <cell r="J122">
            <v>0</v>
          </cell>
        </row>
        <row r="123">
          <cell r="J123">
            <v>0</v>
          </cell>
        </row>
        <row r="124">
          <cell r="J124">
            <v>0</v>
          </cell>
        </row>
        <row r="125">
          <cell r="J125">
            <v>0</v>
          </cell>
        </row>
        <row r="126">
          <cell r="J126">
            <v>0</v>
          </cell>
        </row>
        <row r="128">
          <cell r="J128">
            <v>0</v>
          </cell>
        </row>
        <row r="129">
          <cell r="J129">
            <v>0</v>
          </cell>
        </row>
        <row r="130">
          <cell r="J130">
            <v>0</v>
          </cell>
        </row>
        <row r="131">
          <cell r="J131">
            <v>0</v>
          </cell>
        </row>
        <row r="132">
          <cell r="J132">
            <v>0</v>
          </cell>
        </row>
        <row r="133">
          <cell r="J133">
            <v>0</v>
          </cell>
        </row>
        <row r="134">
          <cell r="J134">
            <v>0</v>
          </cell>
        </row>
        <row r="142">
          <cell r="J142">
            <v>0</v>
          </cell>
        </row>
        <row r="143">
          <cell r="D143">
            <v>0</v>
          </cell>
          <cell r="J143">
            <v>8</v>
          </cell>
        </row>
        <row r="144">
          <cell r="D144">
            <v>28</v>
          </cell>
          <cell r="J144">
            <v>35</v>
          </cell>
        </row>
        <row r="145">
          <cell r="D145">
            <v>91.5</v>
          </cell>
          <cell r="J145">
            <v>2</v>
          </cell>
        </row>
        <row r="146">
          <cell r="D146">
            <v>167</v>
          </cell>
          <cell r="J146">
            <v>2.5</v>
          </cell>
        </row>
        <row r="147">
          <cell r="J147">
            <v>0</v>
          </cell>
        </row>
        <row r="148">
          <cell r="D148">
            <v>16</v>
          </cell>
          <cell r="J148">
            <v>6.5</v>
          </cell>
        </row>
        <row r="149">
          <cell r="D149">
            <v>16</v>
          </cell>
          <cell r="J149">
            <v>0</v>
          </cell>
        </row>
        <row r="150">
          <cell r="D150">
            <v>94</v>
          </cell>
          <cell r="J150">
            <v>13.5</v>
          </cell>
        </row>
        <row r="151">
          <cell r="D151">
            <v>61</v>
          </cell>
          <cell r="J151">
            <v>0</v>
          </cell>
        </row>
        <row r="152">
          <cell r="D152">
            <v>72</v>
          </cell>
          <cell r="J152">
            <v>2</v>
          </cell>
        </row>
        <row r="153">
          <cell r="D153">
            <v>0</v>
          </cell>
          <cell r="J153">
            <v>7</v>
          </cell>
        </row>
        <row r="154">
          <cell r="D154">
            <v>0</v>
          </cell>
          <cell r="J154">
            <v>3</v>
          </cell>
        </row>
        <row r="155">
          <cell r="D155">
            <v>515</v>
          </cell>
          <cell r="J155">
            <v>3</v>
          </cell>
        </row>
      </sheetData>
      <sheetData sheetId="94"/>
      <sheetData sheetId="95"/>
      <sheetData sheetId="96"/>
      <sheetData sheetId="97"/>
      <sheetData sheetId="98"/>
      <sheetData sheetId="99"/>
      <sheetData sheetId="100"/>
      <sheetData sheetId="101">
        <row r="51">
          <cell r="Y51">
            <v>0.33333333333333337</v>
          </cell>
          <cell r="Z51">
            <v>67.000000000000128</v>
          </cell>
        </row>
      </sheetData>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7"/>
  <sheetViews>
    <sheetView tabSelected="1" topLeftCell="A35" workbookViewId="0">
      <selection activeCell="D7" sqref="D7"/>
    </sheetView>
  </sheetViews>
  <sheetFormatPr defaultRowHeight="16.5" x14ac:dyDescent="0.25"/>
  <cols>
    <col min="1" max="1" width="16.75" customWidth="1"/>
    <col min="4" max="4" width="15.75" customWidth="1"/>
    <col min="5" max="5" width="7.25" customWidth="1"/>
    <col min="6" max="6" width="5.375" customWidth="1"/>
    <col min="7" max="7" width="8.75" customWidth="1"/>
    <col min="9" max="9" width="3.25" customWidth="1"/>
    <col min="10" max="10" width="12.875" customWidth="1"/>
    <col min="13" max="13" width="7.75" customWidth="1"/>
    <col min="15" max="15" width="11.5" customWidth="1"/>
    <col min="16" max="16" width="10.875" customWidth="1"/>
    <col min="18" max="18" width="11.625" customWidth="1"/>
  </cols>
  <sheetData>
    <row r="1" spans="1:18" x14ac:dyDescent="0.25">
      <c r="A1" s="125" t="s">
        <v>0</v>
      </c>
      <c r="B1" s="125"/>
      <c r="C1" s="126" t="s">
        <v>1</v>
      </c>
      <c r="D1" s="126"/>
      <c r="E1" s="126"/>
      <c r="F1" s="126"/>
      <c r="G1" s="126"/>
      <c r="H1" s="126"/>
      <c r="I1" s="126"/>
      <c r="J1" s="126"/>
      <c r="K1" s="126"/>
      <c r="L1" s="126"/>
      <c r="M1" s="126"/>
      <c r="O1" s="1"/>
      <c r="P1" s="2"/>
      <c r="Q1" s="2"/>
      <c r="R1" s="3"/>
    </row>
    <row r="2" spans="1:18" ht="25.5" x14ac:dyDescent="0.25">
      <c r="A2" s="127" t="s">
        <v>343</v>
      </c>
      <c r="B2" s="127"/>
      <c r="C2" s="127"/>
      <c r="D2" s="127"/>
      <c r="E2" s="127"/>
      <c r="F2" s="127"/>
      <c r="G2" s="127"/>
      <c r="H2" s="127"/>
      <c r="I2" s="127"/>
      <c r="J2" s="127"/>
      <c r="K2" s="127"/>
      <c r="L2" s="127"/>
      <c r="M2" s="127"/>
      <c r="O2" s="120" t="s">
        <v>342</v>
      </c>
      <c r="P2" s="121"/>
      <c r="Q2" s="121"/>
      <c r="R2" s="121"/>
    </row>
    <row r="3" spans="1:18" x14ac:dyDescent="0.25">
      <c r="A3" s="55" t="s">
        <v>2</v>
      </c>
      <c r="B3" s="55"/>
      <c r="C3" s="55"/>
      <c r="D3" s="55"/>
      <c r="E3" s="55"/>
      <c r="F3" s="55"/>
      <c r="G3" s="55"/>
      <c r="H3" s="60" t="s">
        <v>3</v>
      </c>
      <c r="I3" s="60"/>
      <c r="J3" s="128" t="s">
        <v>336</v>
      </c>
      <c r="K3" s="128"/>
      <c r="L3" s="129">
        <v>45875</v>
      </c>
      <c r="M3" s="129"/>
      <c r="O3" s="121"/>
      <c r="P3" s="121"/>
      <c r="Q3" s="121"/>
      <c r="R3" s="121"/>
    </row>
    <row r="4" spans="1:18" x14ac:dyDescent="0.25">
      <c r="A4" s="5" t="s">
        <v>4</v>
      </c>
      <c r="B4" s="55" t="s">
        <v>334</v>
      </c>
      <c r="C4" s="55"/>
      <c r="D4" s="55"/>
      <c r="E4" s="55"/>
      <c r="F4" s="55"/>
      <c r="G4" s="5" t="s">
        <v>6</v>
      </c>
      <c r="H4" s="55" t="s">
        <v>335</v>
      </c>
      <c r="I4" s="55"/>
      <c r="J4" s="55"/>
      <c r="K4" s="55"/>
      <c r="L4" s="55"/>
      <c r="M4" s="55"/>
      <c r="O4" s="121"/>
      <c r="P4" s="121"/>
      <c r="Q4" s="121"/>
      <c r="R4" s="121"/>
    </row>
    <row r="5" spans="1:18" x14ac:dyDescent="0.25">
      <c r="A5" s="5" t="s">
        <v>7</v>
      </c>
      <c r="B5" s="6">
        <v>291</v>
      </c>
      <c r="C5" s="5" t="s">
        <v>8</v>
      </c>
      <c r="D5" s="5" t="s">
        <v>9</v>
      </c>
      <c r="E5" s="5">
        <v>226</v>
      </c>
      <c r="F5" s="5" t="s">
        <v>8</v>
      </c>
      <c r="G5" s="5" t="s">
        <v>10</v>
      </c>
      <c r="H5" s="5">
        <v>65</v>
      </c>
      <c r="I5" s="5" t="s">
        <v>8</v>
      </c>
      <c r="J5" s="5" t="s">
        <v>11</v>
      </c>
      <c r="K5" s="116">
        <v>46042</v>
      </c>
      <c r="L5" s="116"/>
      <c r="M5" s="116"/>
      <c r="O5" s="121"/>
      <c r="P5" s="121"/>
      <c r="Q5" s="121"/>
      <c r="R5" s="121"/>
    </row>
    <row r="6" spans="1:18" x14ac:dyDescent="0.25">
      <c r="A6" s="5" t="s">
        <v>12</v>
      </c>
      <c r="B6" s="7">
        <v>1</v>
      </c>
      <c r="C6" s="5" t="s">
        <v>13</v>
      </c>
      <c r="D6" s="8" t="s">
        <v>14</v>
      </c>
      <c r="E6" s="60"/>
      <c r="F6" s="60"/>
      <c r="G6" s="60"/>
      <c r="H6" s="60"/>
      <c r="I6" s="5" t="s">
        <v>8</v>
      </c>
      <c r="J6" s="5" t="s">
        <v>15</v>
      </c>
      <c r="K6" s="116">
        <f>K5+B5-1+E6</f>
        <v>46332</v>
      </c>
      <c r="L6" s="116"/>
      <c r="M6" s="116"/>
      <c r="O6" s="1"/>
      <c r="P6" s="2"/>
      <c r="Q6" s="2"/>
      <c r="R6" s="3"/>
    </row>
    <row r="7" spans="1:18" x14ac:dyDescent="0.25">
      <c r="A7" s="5" t="s">
        <v>16</v>
      </c>
      <c r="B7" s="117">
        <f>([1]進度百分比!Y51)/100</f>
        <v>3.3333333333333335E-3</v>
      </c>
      <c r="C7" s="117"/>
      <c r="D7" s="5" t="s">
        <v>17</v>
      </c>
      <c r="E7" s="117">
        <f>K135</f>
        <v>0</v>
      </c>
      <c r="F7" s="117"/>
      <c r="G7" s="60" t="s">
        <v>18</v>
      </c>
      <c r="H7" s="60"/>
      <c r="I7" s="55" t="s">
        <v>19</v>
      </c>
      <c r="J7" s="55"/>
      <c r="K7" s="118">
        <v>28368841</v>
      </c>
      <c r="L7" s="118"/>
      <c r="M7" s="118"/>
      <c r="O7" s="1"/>
      <c r="P7" s="2"/>
      <c r="Q7" s="2"/>
      <c r="R7" s="3"/>
    </row>
    <row r="8" spans="1:18" x14ac:dyDescent="0.25">
      <c r="A8" s="5" t="s">
        <v>20</v>
      </c>
      <c r="B8" s="117">
        <f>([1]進度百分比!Z51)/100</f>
        <v>0.67000000000000126</v>
      </c>
      <c r="C8" s="117"/>
      <c r="D8" s="5" t="s">
        <v>21</v>
      </c>
      <c r="E8" s="117">
        <f>L135</f>
        <v>0.76891495486625194</v>
      </c>
      <c r="F8" s="117"/>
      <c r="G8" s="60"/>
      <c r="H8" s="60"/>
      <c r="I8" s="55" t="s">
        <v>22</v>
      </c>
      <c r="J8" s="55"/>
      <c r="K8" s="118">
        <v>73552988</v>
      </c>
      <c r="L8" s="118"/>
      <c r="M8" s="118"/>
      <c r="O8" s="1"/>
      <c r="P8" s="2"/>
      <c r="Q8" s="2"/>
      <c r="R8" s="3"/>
    </row>
    <row r="9" spans="1:18" x14ac:dyDescent="0.25">
      <c r="A9" s="55" t="s">
        <v>23</v>
      </c>
      <c r="B9" s="55"/>
      <c r="C9" s="55"/>
      <c r="D9" s="55"/>
      <c r="E9" s="55"/>
      <c r="F9" s="55"/>
      <c r="G9" s="55"/>
      <c r="H9" s="55"/>
      <c r="I9" s="55"/>
      <c r="J9" s="55"/>
      <c r="K9" s="55"/>
      <c r="L9" s="55"/>
      <c r="M9" s="60" t="s">
        <v>24</v>
      </c>
      <c r="O9" s="119" t="s">
        <v>25</v>
      </c>
      <c r="P9" s="122" t="s">
        <v>26</v>
      </c>
      <c r="Q9" s="123" t="s">
        <v>27</v>
      </c>
      <c r="R9" s="123" t="s">
        <v>28</v>
      </c>
    </row>
    <row r="10" spans="1:18" ht="33" x14ac:dyDescent="0.25">
      <c r="A10" s="5" t="s">
        <v>29</v>
      </c>
      <c r="B10" s="60" t="s">
        <v>30</v>
      </c>
      <c r="C10" s="60"/>
      <c r="D10" s="60"/>
      <c r="E10" s="5" t="s">
        <v>31</v>
      </c>
      <c r="F10" s="60" t="s">
        <v>32</v>
      </c>
      <c r="G10" s="60"/>
      <c r="H10" s="124" t="s">
        <v>33</v>
      </c>
      <c r="I10" s="124"/>
      <c r="J10" s="10" t="s">
        <v>34</v>
      </c>
      <c r="K10" s="10" t="s">
        <v>35</v>
      </c>
      <c r="L10" s="10" t="s">
        <v>36</v>
      </c>
      <c r="M10" s="60"/>
      <c r="O10" s="119"/>
      <c r="P10" s="122"/>
      <c r="Q10" s="123"/>
      <c r="R10" s="123"/>
    </row>
    <row r="11" spans="1:18" ht="17.25" x14ac:dyDescent="0.25">
      <c r="A11" s="11" t="s">
        <v>37</v>
      </c>
      <c r="B11" s="115" t="s">
        <v>5</v>
      </c>
      <c r="C11" s="115"/>
      <c r="D11" s="115"/>
      <c r="E11" s="13"/>
      <c r="F11" s="115"/>
      <c r="G11" s="115"/>
      <c r="H11" s="115"/>
      <c r="I11" s="115"/>
      <c r="J11" s="12"/>
      <c r="K11" s="12"/>
      <c r="L11" s="12"/>
      <c r="M11" s="12"/>
      <c r="O11" s="1"/>
      <c r="P11" s="2"/>
      <c r="Q11" s="2"/>
      <c r="R11" s="3"/>
    </row>
    <row r="12" spans="1:18" ht="17.25" x14ac:dyDescent="0.25">
      <c r="A12" s="14" t="s">
        <v>38</v>
      </c>
      <c r="B12" s="87" t="s">
        <v>39</v>
      </c>
      <c r="C12" s="87"/>
      <c r="D12" s="87"/>
      <c r="E12" s="16"/>
      <c r="F12" s="87"/>
      <c r="G12" s="87"/>
      <c r="H12" s="87"/>
      <c r="I12" s="87"/>
      <c r="J12" s="15"/>
      <c r="K12" s="15"/>
      <c r="L12" s="15"/>
      <c r="M12" s="15"/>
      <c r="O12" s="1"/>
      <c r="P12" s="2"/>
      <c r="Q12" s="2"/>
      <c r="R12" s="3"/>
    </row>
    <row r="13" spans="1:18" ht="17.25" x14ac:dyDescent="0.25">
      <c r="A13" s="17" t="s">
        <v>40</v>
      </c>
      <c r="B13" s="111" t="s">
        <v>41</v>
      </c>
      <c r="C13" s="111"/>
      <c r="D13" s="111"/>
      <c r="E13" s="18" t="s">
        <v>42</v>
      </c>
      <c r="F13" s="109">
        <v>322</v>
      </c>
      <c r="G13" s="109"/>
      <c r="H13" s="108"/>
      <c r="I13" s="108"/>
      <c r="J13" s="19">
        <f>H13+'[1]1140730(三)'!J13</f>
        <v>322</v>
      </c>
      <c r="K13" s="20">
        <f>(H13*O13)/K8</f>
        <v>0</v>
      </c>
      <c r="L13" s="21">
        <f>R13/K8</f>
        <v>7.9281891308073029E-3</v>
      </c>
      <c r="M13" s="22"/>
      <c r="O13" s="1">
        <v>1811</v>
      </c>
      <c r="P13" s="2">
        <v>583142</v>
      </c>
      <c r="Q13" s="21">
        <f>P13/K7</f>
        <v>2.0555721680698906E-2</v>
      </c>
      <c r="R13" s="2">
        <f t="shared" ref="R13:R19" si="0">J13*O13</f>
        <v>583142</v>
      </c>
    </row>
    <row r="14" spans="1:18" ht="17.25" x14ac:dyDescent="0.25">
      <c r="A14" s="17" t="s">
        <v>43</v>
      </c>
      <c r="B14" s="108" t="s">
        <v>44</v>
      </c>
      <c r="C14" s="108"/>
      <c r="D14" s="108"/>
      <c r="E14" s="18" t="s">
        <v>45</v>
      </c>
      <c r="F14" s="109">
        <v>1</v>
      </c>
      <c r="G14" s="109"/>
      <c r="H14" s="110">
        <v>0</v>
      </c>
      <c r="I14" s="110"/>
      <c r="J14" s="19">
        <f>H14+'[1]1140730(三)'!J14</f>
        <v>1</v>
      </c>
      <c r="K14" s="20">
        <f>(H14*O14)/K8</f>
        <v>0</v>
      </c>
      <c r="L14" s="21">
        <f>R14/K8</f>
        <v>5.7264838785339349E-3</v>
      </c>
      <c r="M14" s="23"/>
      <c r="O14" s="1">
        <v>421200</v>
      </c>
      <c r="P14" s="2">
        <v>421200</v>
      </c>
      <c r="Q14" s="21">
        <f>P14/K7</f>
        <v>1.4847275572519865E-2</v>
      </c>
      <c r="R14" s="2">
        <f t="shared" si="0"/>
        <v>421200</v>
      </c>
    </row>
    <row r="15" spans="1:18" ht="17.25" x14ac:dyDescent="0.25">
      <c r="A15" s="24" t="s">
        <v>46</v>
      </c>
      <c r="B15" s="111" t="s">
        <v>47</v>
      </c>
      <c r="C15" s="111"/>
      <c r="D15" s="111"/>
      <c r="E15" s="25" t="s">
        <v>45</v>
      </c>
      <c r="F15" s="112">
        <v>1</v>
      </c>
      <c r="G15" s="112"/>
      <c r="H15" s="113">
        <v>0</v>
      </c>
      <c r="I15" s="113"/>
      <c r="J15" s="19">
        <f>H15+'[1]1140730(三)'!J15</f>
        <v>1</v>
      </c>
      <c r="K15" s="20">
        <f>(H15*O15)/K8</f>
        <v>0</v>
      </c>
      <c r="L15" s="21">
        <f>R15/K8</f>
        <v>3.8176559190226237E-3</v>
      </c>
      <c r="M15" s="26"/>
      <c r="O15" s="1">
        <v>280800</v>
      </c>
      <c r="P15" s="2">
        <v>280800</v>
      </c>
      <c r="Q15" s="21">
        <f>P15/K8</f>
        <v>3.8176559190226237E-3</v>
      </c>
      <c r="R15" s="2">
        <f t="shared" si="0"/>
        <v>280800</v>
      </c>
    </row>
    <row r="16" spans="1:18" ht="17.25" x14ac:dyDescent="0.25">
      <c r="A16" s="24" t="s">
        <v>48</v>
      </c>
      <c r="B16" s="114" t="s">
        <v>49</v>
      </c>
      <c r="C16" s="114"/>
      <c r="D16" s="114"/>
      <c r="E16" s="25" t="s">
        <v>45</v>
      </c>
      <c r="F16" s="112">
        <v>1</v>
      </c>
      <c r="G16" s="112"/>
      <c r="H16" s="113"/>
      <c r="I16" s="113"/>
      <c r="J16" s="19">
        <f>H16+'[1]1140730(三)'!J16</f>
        <v>1</v>
      </c>
      <c r="K16" s="20">
        <f>(H16*O16)/K8</f>
        <v>0</v>
      </c>
      <c r="L16" s="21">
        <f>R16/K8</f>
        <v>9.5441397975565585E-5</v>
      </c>
      <c r="M16" s="26"/>
      <c r="O16" s="1">
        <v>7020</v>
      </c>
      <c r="P16" s="2">
        <v>7020</v>
      </c>
      <c r="Q16" s="21">
        <f>P16/K8</f>
        <v>9.5441397975565585E-5</v>
      </c>
      <c r="R16" s="2">
        <f t="shared" si="0"/>
        <v>7020</v>
      </c>
    </row>
    <row r="17" spans="1:18" ht="17.25" x14ac:dyDescent="0.25">
      <c r="A17" s="24" t="s">
        <v>50</v>
      </c>
      <c r="B17" s="101" t="s">
        <v>51</v>
      </c>
      <c r="C17" s="102"/>
      <c r="D17" s="103"/>
      <c r="E17" s="25" t="s">
        <v>45</v>
      </c>
      <c r="F17" s="104">
        <v>1</v>
      </c>
      <c r="G17" s="105"/>
      <c r="H17" s="106"/>
      <c r="I17" s="107"/>
      <c r="J17" s="19">
        <f>H17+'[1]1140730(三)'!J17</f>
        <v>0</v>
      </c>
      <c r="K17" s="20">
        <f>(H18*O18)/K8</f>
        <v>0</v>
      </c>
      <c r="L17" s="21">
        <f>R17/K8</f>
        <v>0</v>
      </c>
      <c r="M17" s="26"/>
      <c r="O17" s="1">
        <v>70200</v>
      </c>
      <c r="P17" s="2">
        <v>70200</v>
      </c>
      <c r="Q17" s="21">
        <f>P17/K8</f>
        <v>9.5441397975565593E-4</v>
      </c>
      <c r="R17" s="2">
        <f t="shared" si="0"/>
        <v>0</v>
      </c>
    </row>
    <row r="18" spans="1:18" ht="17.25" x14ac:dyDescent="0.25">
      <c r="A18" s="17" t="s">
        <v>52</v>
      </c>
      <c r="B18" s="108" t="s">
        <v>53</v>
      </c>
      <c r="C18" s="108"/>
      <c r="D18" s="108"/>
      <c r="E18" s="25" t="s">
        <v>45</v>
      </c>
      <c r="F18" s="109">
        <v>1</v>
      </c>
      <c r="G18" s="109"/>
      <c r="H18" s="110"/>
      <c r="I18" s="110"/>
      <c r="J18" s="19">
        <f>H18+'[1]1140730(三)'!J18</f>
        <v>0</v>
      </c>
      <c r="K18" s="20">
        <f>(H19*O19)/K8</f>
        <v>0</v>
      </c>
      <c r="L18" s="21">
        <f>R18/K8</f>
        <v>0</v>
      </c>
      <c r="M18" s="23"/>
      <c r="O18" s="1">
        <v>70200</v>
      </c>
      <c r="P18" s="2">
        <v>70200</v>
      </c>
      <c r="Q18" s="21">
        <f>P18/K8</f>
        <v>9.5441397975565593E-4</v>
      </c>
      <c r="R18" s="2">
        <f t="shared" si="0"/>
        <v>0</v>
      </c>
    </row>
    <row r="19" spans="1:18" ht="17.25" x14ac:dyDescent="0.25">
      <c r="A19" s="14" t="s">
        <v>54</v>
      </c>
      <c r="B19" s="87" t="s">
        <v>55</v>
      </c>
      <c r="C19" s="87"/>
      <c r="D19" s="87"/>
      <c r="E19" s="16"/>
      <c r="F19" s="87"/>
      <c r="G19" s="87"/>
      <c r="H19" s="100"/>
      <c r="I19" s="100"/>
      <c r="J19" s="15"/>
      <c r="K19" s="15"/>
      <c r="L19" s="15"/>
      <c r="M19" s="27"/>
      <c r="O19" s="1"/>
      <c r="P19" s="2">
        <f t="shared" ref="P19:P41" si="1">F19*O19</f>
        <v>0</v>
      </c>
      <c r="Q19" s="2"/>
      <c r="R19" s="2">
        <f t="shared" si="0"/>
        <v>0</v>
      </c>
    </row>
    <row r="20" spans="1:18" ht="17.25" x14ac:dyDescent="0.25">
      <c r="A20" s="28" t="s">
        <v>40</v>
      </c>
      <c r="B20" s="72" t="s">
        <v>56</v>
      </c>
      <c r="C20" s="72"/>
      <c r="D20" s="72"/>
      <c r="E20" s="25" t="s">
        <v>45</v>
      </c>
      <c r="F20" s="72">
        <v>1</v>
      </c>
      <c r="G20" s="72"/>
      <c r="H20" s="98"/>
      <c r="I20" s="98"/>
      <c r="J20" s="19">
        <f>H20+'[1]1140730(三)'!J20</f>
        <v>0.5</v>
      </c>
      <c r="K20" s="20">
        <f>(H20*O20)/K8</f>
        <v>0</v>
      </c>
      <c r="L20" s="21">
        <f>R20/K8</f>
        <v>3.6708229990602148E-4</v>
      </c>
      <c r="M20" s="29"/>
      <c r="O20" s="1">
        <v>54000</v>
      </c>
      <c r="P20" s="2">
        <f t="shared" si="1"/>
        <v>54000</v>
      </c>
      <c r="Q20" s="21">
        <f>P20/K8</f>
        <v>7.3416459981204296E-4</v>
      </c>
      <c r="R20" s="2">
        <f>J20*O20</f>
        <v>27000</v>
      </c>
    </row>
    <row r="21" spans="1:18" ht="17.25" x14ac:dyDescent="0.25">
      <c r="A21" s="28" t="s">
        <v>43</v>
      </c>
      <c r="B21" s="72" t="s">
        <v>57</v>
      </c>
      <c r="C21" s="72"/>
      <c r="D21" s="72"/>
      <c r="E21" s="25" t="s">
        <v>45</v>
      </c>
      <c r="F21" s="72">
        <v>1</v>
      </c>
      <c r="G21" s="72"/>
      <c r="H21" s="60"/>
      <c r="I21" s="60"/>
      <c r="J21" s="19">
        <f>H21+'[1]1140730(三)'!J21</f>
        <v>1</v>
      </c>
      <c r="K21" s="20">
        <f>(H21*O21)/K8</f>
        <v>0</v>
      </c>
      <c r="L21" s="21">
        <f>R21/K8</f>
        <v>2.6429925593233548E-3</v>
      </c>
      <c r="M21" s="30"/>
      <c r="O21" s="1">
        <v>194400</v>
      </c>
      <c r="P21" s="2">
        <f t="shared" si="1"/>
        <v>194400</v>
      </c>
      <c r="Q21" s="21">
        <f>P21/K8</f>
        <v>2.6429925593233548E-3</v>
      </c>
      <c r="R21" s="2">
        <f>J21*O21</f>
        <v>194400</v>
      </c>
    </row>
    <row r="22" spans="1:18" ht="17.25" x14ac:dyDescent="0.25">
      <c r="A22" s="14" t="s">
        <v>58</v>
      </c>
      <c r="B22" s="87" t="s">
        <v>59</v>
      </c>
      <c r="C22" s="87"/>
      <c r="D22" s="87"/>
      <c r="E22" s="16"/>
      <c r="F22" s="87"/>
      <c r="G22" s="87"/>
      <c r="H22" s="100"/>
      <c r="I22" s="100"/>
      <c r="J22" s="15"/>
      <c r="K22" s="15"/>
      <c r="L22" s="15"/>
      <c r="M22" s="31"/>
      <c r="O22" s="1"/>
      <c r="P22" s="2">
        <f t="shared" si="1"/>
        <v>0</v>
      </c>
      <c r="Q22" s="2"/>
      <c r="R22" s="3"/>
    </row>
    <row r="23" spans="1:18" ht="17.25" x14ac:dyDescent="0.25">
      <c r="A23" s="28" t="s">
        <v>40</v>
      </c>
      <c r="B23" s="72" t="s">
        <v>60</v>
      </c>
      <c r="C23" s="72"/>
      <c r="D23" s="72"/>
      <c r="E23" s="32" t="s">
        <v>61</v>
      </c>
      <c r="F23" s="72">
        <v>45</v>
      </c>
      <c r="G23" s="72"/>
      <c r="H23" s="98">
        <v>0</v>
      </c>
      <c r="I23" s="98"/>
      <c r="J23" s="19">
        <f>H23+'[1]1140730(三)'!J23</f>
        <v>315</v>
      </c>
      <c r="K23" s="20">
        <f>(H23*O23)/K8</f>
        <v>0</v>
      </c>
      <c r="L23" s="21">
        <f>R23/K7</f>
        <v>0.17988045405168296</v>
      </c>
      <c r="M23" s="33"/>
      <c r="O23" s="1">
        <v>16200</v>
      </c>
      <c r="P23" s="2">
        <f t="shared" si="1"/>
        <v>729000</v>
      </c>
      <c r="Q23" s="21">
        <f>P23/K8</f>
        <v>9.9112220974625805E-3</v>
      </c>
      <c r="R23" s="2">
        <f>J23*O23</f>
        <v>5103000</v>
      </c>
    </row>
    <row r="24" spans="1:18" ht="17.25" x14ac:dyDescent="0.25">
      <c r="A24" s="28" t="s">
        <v>43</v>
      </c>
      <c r="B24" s="72" t="s">
        <v>62</v>
      </c>
      <c r="C24" s="72"/>
      <c r="D24" s="72"/>
      <c r="E24" s="32" t="s">
        <v>63</v>
      </c>
      <c r="F24" s="97">
        <v>6079</v>
      </c>
      <c r="G24" s="97"/>
      <c r="H24" s="60">
        <v>0</v>
      </c>
      <c r="I24" s="60"/>
      <c r="J24" s="19">
        <f>H24+'[1]1140730(三)'!J24</f>
        <v>70</v>
      </c>
      <c r="K24" s="20">
        <f>(H24*O24)/K8</f>
        <v>0</v>
      </c>
      <c r="L24" s="21">
        <f>R24/K8</f>
        <v>9.3789527625988487E-4</v>
      </c>
      <c r="M24" s="34"/>
      <c r="O24" s="1">
        <v>219</v>
      </c>
      <c r="P24" s="2">
        <f t="shared" si="1"/>
        <v>1331301</v>
      </c>
      <c r="Q24" s="21">
        <f>P24/K8</f>
        <v>1.809989010915505E-2</v>
      </c>
      <c r="R24" s="2">
        <f>J23*O24</f>
        <v>68985</v>
      </c>
    </row>
    <row r="25" spans="1:18" ht="17.25" x14ac:dyDescent="0.25">
      <c r="A25" s="28" t="s">
        <v>46</v>
      </c>
      <c r="B25" s="72" t="s">
        <v>64</v>
      </c>
      <c r="C25" s="72"/>
      <c r="D25" s="72"/>
      <c r="E25" s="32" t="s">
        <v>63</v>
      </c>
      <c r="F25" s="97">
        <v>6079</v>
      </c>
      <c r="G25" s="97"/>
      <c r="H25" s="60">
        <v>0</v>
      </c>
      <c r="I25" s="60"/>
      <c r="J25" s="19">
        <f>H25+'[1]1140730(三)'!J25</f>
        <v>99</v>
      </c>
      <c r="K25" s="20">
        <f>(H25*O25)/K8</f>
        <v>0</v>
      </c>
      <c r="L25" s="21">
        <f>R25/K8</f>
        <v>2.0391421759779495E-3</v>
      </c>
      <c r="M25" s="35"/>
      <c r="O25" s="1">
        <v>1515</v>
      </c>
      <c r="P25" s="2">
        <f t="shared" si="1"/>
        <v>9209685</v>
      </c>
      <c r="Q25" s="21">
        <f>P25/K8</f>
        <v>0.12521156856333288</v>
      </c>
      <c r="R25" s="2">
        <f t="shared" ref="R25:R41" si="2">J25*O25</f>
        <v>149985</v>
      </c>
    </row>
    <row r="26" spans="1:18" ht="17.25" x14ac:dyDescent="0.25">
      <c r="A26" s="28" t="s">
        <v>48</v>
      </c>
      <c r="B26" s="72" t="s">
        <v>65</v>
      </c>
      <c r="C26" s="72"/>
      <c r="D26" s="72"/>
      <c r="E26" s="32" t="s">
        <v>42</v>
      </c>
      <c r="F26" s="97">
        <v>315</v>
      </c>
      <c r="G26" s="97"/>
      <c r="H26" s="98">
        <v>0</v>
      </c>
      <c r="I26" s="98"/>
      <c r="J26" s="19">
        <f>H26+'[1]1140730(三)'!J26</f>
        <v>0</v>
      </c>
      <c r="K26" s="20">
        <f>(H26*O26)/K8</f>
        <v>0</v>
      </c>
      <c r="L26" s="21">
        <f>R26/K8</f>
        <v>0</v>
      </c>
      <c r="M26" s="36"/>
      <c r="O26" s="1">
        <v>446</v>
      </c>
      <c r="P26" s="2">
        <f t="shared" si="1"/>
        <v>140490</v>
      </c>
      <c r="Q26" s="21">
        <f>P26/K8</f>
        <v>1.9100515671776651E-3</v>
      </c>
      <c r="R26" s="2">
        <f t="shared" si="2"/>
        <v>0</v>
      </c>
    </row>
    <row r="27" spans="1:18" ht="17.25" x14ac:dyDescent="0.25">
      <c r="A27" s="28" t="s">
        <v>50</v>
      </c>
      <c r="B27" s="72" t="s">
        <v>66</v>
      </c>
      <c r="C27" s="72"/>
      <c r="D27" s="72"/>
      <c r="E27" s="32" t="s">
        <v>42</v>
      </c>
      <c r="F27" s="97">
        <v>70</v>
      </c>
      <c r="G27" s="97"/>
      <c r="H27" s="98">
        <v>0</v>
      </c>
      <c r="I27" s="98"/>
      <c r="J27" s="19">
        <f>H27+'[1]1140730(三)'!J27</f>
        <v>0</v>
      </c>
      <c r="K27" s="20">
        <f>(H27*O27)/K8</f>
        <v>0</v>
      </c>
      <c r="L27" s="21">
        <f>R27/K8</f>
        <v>0</v>
      </c>
      <c r="M27" s="6"/>
      <c r="O27" s="1">
        <v>729</v>
      </c>
      <c r="P27" s="2">
        <f t="shared" si="1"/>
        <v>51030</v>
      </c>
      <c r="Q27" s="21">
        <f>P27/K8</f>
        <v>6.937855468223806E-4</v>
      </c>
      <c r="R27" s="2">
        <f t="shared" si="2"/>
        <v>0</v>
      </c>
    </row>
    <row r="28" spans="1:18" ht="17.25" x14ac:dyDescent="0.25">
      <c r="A28" s="28" t="s">
        <v>52</v>
      </c>
      <c r="B28" s="72" t="s">
        <v>67</v>
      </c>
      <c r="C28" s="72"/>
      <c r="D28" s="72"/>
      <c r="E28" s="32" t="s">
        <v>42</v>
      </c>
      <c r="F28" s="97">
        <v>99</v>
      </c>
      <c r="G28" s="97"/>
      <c r="H28" s="60">
        <v>0</v>
      </c>
      <c r="I28" s="60"/>
      <c r="J28" s="19">
        <f>H28+'[1]1140730(三)'!J28</f>
        <v>0</v>
      </c>
      <c r="K28" s="20">
        <f>(H28*O28)/K8</f>
        <v>0</v>
      </c>
      <c r="L28" s="21">
        <f>R28/K8</f>
        <v>0</v>
      </c>
      <c r="M28" s="6"/>
      <c r="O28" s="1">
        <v>186</v>
      </c>
      <c r="P28" s="2">
        <f t="shared" si="1"/>
        <v>18414</v>
      </c>
      <c r="Q28" s="21">
        <f>P28/K8</f>
        <v>2.5035012853590668E-4</v>
      </c>
      <c r="R28" s="2">
        <f t="shared" si="2"/>
        <v>0</v>
      </c>
    </row>
    <row r="29" spans="1:18" ht="17.25" x14ac:dyDescent="0.25">
      <c r="A29" s="14" t="s">
        <v>68</v>
      </c>
      <c r="B29" s="87" t="s">
        <v>69</v>
      </c>
      <c r="C29" s="87"/>
      <c r="D29" s="87"/>
      <c r="E29" s="16"/>
      <c r="F29" s="87"/>
      <c r="G29" s="87"/>
      <c r="H29" s="87"/>
      <c r="I29" s="87"/>
      <c r="J29" s="15"/>
      <c r="K29" s="15"/>
      <c r="L29" s="15"/>
      <c r="M29" s="31"/>
      <c r="O29" s="1"/>
      <c r="P29" s="2">
        <f t="shared" si="1"/>
        <v>0</v>
      </c>
      <c r="Q29" s="21">
        <f>P29/K8</f>
        <v>0</v>
      </c>
      <c r="R29" s="2">
        <f t="shared" si="2"/>
        <v>0</v>
      </c>
    </row>
    <row r="30" spans="1:18" ht="17.25" x14ac:dyDescent="0.25">
      <c r="A30" s="28" t="s">
        <v>40</v>
      </c>
      <c r="B30" s="72" t="s">
        <v>70</v>
      </c>
      <c r="C30" s="72"/>
      <c r="D30" s="72"/>
      <c r="E30" s="32" t="s">
        <v>45</v>
      </c>
      <c r="F30" s="97">
        <v>1</v>
      </c>
      <c r="G30" s="97"/>
      <c r="H30" s="60">
        <v>0</v>
      </c>
      <c r="I30" s="60"/>
      <c r="J30" s="19">
        <f>H30+'[1]1140730(三)'!J30</f>
        <v>1.5</v>
      </c>
      <c r="K30" s="20">
        <f>(H30*O30)/K8</f>
        <v>0</v>
      </c>
      <c r="L30" s="21">
        <f>R30/K8</f>
        <v>4.9648615226889216E-2</v>
      </c>
      <c r="M30" s="6"/>
      <c r="O30" s="1">
        <v>2434536</v>
      </c>
      <c r="P30" s="2">
        <f t="shared" si="1"/>
        <v>2434536</v>
      </c>
      <c r="Q30" s="21">
        <f>P30/K8</f>
        <v>3.3099076817926149E-2</v>
      </c>
      <c r="R30" s="2">
        <f t="shared" si="2"/>
        <v>3651804</v>
      </c>
    </row>
    <row r="31" spans="1:18" ht="17.25" x14ac:dyDescent="0.25">
      <c r="A31" s="28" t="s">
        <v>71</v>
      </c>
      <c r="B31" s="72" t="s">
        <v>72</v>
      </c>
      <c r="C31" s="72"/>
      <c r="D31" s="72"/>
      <c r="E31" s="32" t="s">
        <v>45</v>
      </c>
      <c r="F31" s="97">
        <v>1</v>
      </c>
      <c r="G31" s="97"/>
      <c r="H31" s="60"/>
      <c r="I31" s="60"/>
      <c r="J31" s="19">
        <f>H31+'[1]1140730(三)'!J31</f>
        <v>0</v>
      </c>
      <c r="K31" s="20">
        <f>(H31*O31)/K8</f>
        <v>0</v>
      </c>
      <c r="L31" s="21">
        <f>R31/K8</f>
        <v>0</v>
      </c>
      <c r="M31" s="6"/>
      <c r="O31" s="1">
        <v>280800</v>
      </c>
      <c r="P31" s="2">
        <f t="shared" si="1"/>
        <v>280800</v>
      </c>
      <c r="Q31" s="21"/>
      <c r="R31" s="2">
        <f t="shared" si="2"/>
        <v>0</v>
      </c>
    </row>
    <row r="32" spans="1:18" ht="17.25" x14ac:dyDescent="0.25">
      <c r="A32" s="28" t="s">
        <v>73</v>
      </c>
      <c r="B32" s="72" t="s">
        <v>74</v>
      </c>
      <c r="C32" s="72"/>
      <c r="D32" s="72"/>
      <c r="E32" s="32" t="s">
        <v>45</v>
      </c>
      <c r="F32" s="97">
        <v>1</v>
      </c>
      <c r="G32" s="97"/>
      <c r="H32" s="60"/>
      <c r="I32" s="60"/>
      <c r="J32" s="19">
        <f>H32+'[1]1140730(三)'!J32</f>
        <v>0</v>
      </c>
      <c r="K32" s="20">
        <f>(H32*O32)/K8</f>
        <v>0</v>
      </c>
      <c r="L32" s="21">
        <f>R32/K8</f>
        <v>0</v>
      </c>
      <c r="M32" s="6"/>
      <c r="O32" s="1">
        <v>266760</v>
      </c>
      <c r="P32" s="2">
        <f t="shared" si="1"/>
        <v>266760</v>
      </c>
      <c r="Q32" s="21">
        <f>P32/K8</f>
        <v>3.6267731230714925E-3</v>
      </c>
      <c r="R32" s="2">
        <f t="shared" si="2"/>
        <v>0</v>
      </c>
    </row>
    <row r="33" spans="1:18" ht="17.25" x14ac:dyDescent="0.25">
      <c r="A33" s="28" t="s">
        <v>75</v>
      </c>
      <c r="B33" s="99" t="s">
        <v>76</v>
      </c>
      <c r="C33" s="99"/>
      <c r="D33" s="99"/>
      <c r="E33" s="32" t="s">
        <v>45</v>
      </c>
      <c r="F33" s="97">
        <v>1</v>
      </c>
      <c r="G33" s="97"/>
      <c r="H33" s="60">
        <v>0</v>
      </c>
      <c r="I33" s="60"/>
      <c r="J33" s="19">
        <f>H33+'[1]1140730(三)'!J33</f>
        <v>1</v>
      </c>
      <c r="K33" s="20">
        <f>(H33*O33)/K8</f>
        <v>0</v>
      </c>
      <c r="L33" s="21">
        <f>R33/K8</f>
        <v>5.9253840238278288E-2</v>
      </c>
      <c r="M33" s="6"/>
      <c r="O33" s="1">
        <v>4358297</v>
      </c>
      <c r="P33" s="2">
        <f t="shared" si="1"/>
        <v>4358297</v>
      </c>
      <c r="Q33" s="21">
        <f>P33/K8</f>
        <v>5.9253840238278288E-2</v>
      </c>
      <c r="R33" s="2">
        <f t="shared" si="2"/>
        <v>4358297</v>
      </c>
    </row>
    <row r="34" spans="1:18" ht="17.25" x14ac:dyDescent="0.25">
      <c r="A34" s="28" t="s">
        <v>77</v>
      </c>
      <c r="B34" s="72" t="s">
        <v>78</v>
      </c>
      <c r="C34" s="72"/>
      <c r="D34" s="72"/>
      <c r="E34" s="32" t="s">
        <v>45</v>
      </c>
      <c r="F34" s="97">
        <v>1</v>
      </c>
      <c r="G34" s="97"/>
      <c r="H34" s="60">
        <v>0</v>
      </c>
      <c r="I34" s="60"/>
      <c r="J34" s="19">
        <f>H34+'[1]1140730(三)'!J34</f>
        <v>1.0000000000000002</v>
      </c>
      <c r="K34" s="20">
        <f>(H34*O34)/K8</f>
        <v>0</v>
      </c>
      <c r="L34" s="21">
        <f>R34/K8</f>
        <v>7.541397230524477E-2</v>
      </c>
      <c r="M34" s="6"/>
      <c r="O34" s="1">
        <v>5546923</v>
      </c>
      <c r="P34" s="2">
        <f t="shared" si="1"/>
        <v>5546923</v>
      </c>
      <c r="Q34" s="21">
        <f>P34/K8</f>
        <v>7.5413972305244756E-2</v>
      </c>
      <c r="R34" s="2">
        <f t="shared" si="2"/>
        <v>5546923.0000000009</v>
      </c>
    </row>
    <row r="35" spans="1:18" ht="17.25" x14ac:dyDescent="0.25">
      <c r="A35" s="28" t="s">
        <v>79</v>
      </c>
      <c r="B35" s="72" t="s">
        <v>80</v>
      </c>
      <c r="C35" s="72"/>
      <c r="D35" s="72"/>
      <c r="E35" s="32" t="s">
        <v>45</v>
      </c>
      <c r="F35" s="97">
        <v>1</v>
      </c>
      <c r="G35" s="97"/>
      <c r="H35" s="60">
        <v>0</v>
      </c>
      <c r="I35" s="60"/>
      <c r="J35" s="19">
        <f>H35+'[1]1140730(三)'!J35</f>
        <v>1</v>
      </c>
      <c r="K35" s="20">
        <f>(H35*O35)/K8</f>
        <v>0</v>
      </c>
      <c r="L35" s="21">
        <f>R35/K8</f>
        <v>1.4888858084188232E-2</v>
      </c>
      <c r="M35" s="6"/>
      <c r="O35" s="1">
        <v>1095120</v>
      </c>
      <c r="P35" s="2">
        <f t="shared" si="1"/>
        <v>1095120</v>
      </c>
      <c r="Q35" s="21">
        <f>P35/K8</f>
        <v>1.4888858084188232E-2</v>
      </c>
      <c r="R35" s="2">
        <f t="shared" si="2"/>
        <v>1095120</v>
      </c>
    </row>
    <row r="36" spans="1:18" ht="17.25" x14ac:dyDescent="0.25">
      <c r="A36" s="28" t="s">
        <v>81</v>
      </c>
      <c r="B36" s="72" t="s">
        <v>82</v>
      </c>
      <c r="C36" s="72"/>
      <c r="D36" s="72"/>
      <c r="E36" s="32" t="s">
        <v>45</v>
      </c>
      <c r="F36" s="97">
        <v>1</v>
      </c>
      <c r="G36" s="97"/>
      <c r="H36" s="60">
        <v>0</v>
      </c>
      <c r="I36" s="60"/>
      <c r="J36" s="19">
        <f>H36+'[1]1140730(三)'!J36</f>
        <v>0.99999999999999989</v>
      </c>
      <c r="K36" s="20">
        <f>(H36*O36)/K8</f>
        <v>0</v>
      </c>
      <c r="L36" s="21">
        <f>R36/K8</f>
        <v>5.7264838785339349E-3</v>
      </c>
      <c r="M36" s="6"/>
      <c r="O36" s="1">
        <v>421200</v>
      </c>
      <c r="P36" s="2">
        <f t="shared" si="1"/>
        <v>421200</v>
      </c>
      <c r="Q36" s="21">
        <f>P36/K8</f>
        <v>5.7264838785339349E-3</v>
      </c>
      <c r="R36" s="2">
        <f t="shared" si="2"/>
        <v>421199.99999999994</v>
      </c>
    </row>
    <row r="37" spans="1:18" ht="17.25" x14ac:dyDescent="0.25">
      <c r="A37" s="28" t="s">
        <v>83</v>
      </c>
      <c r="B37" s="72" t="s">
        <v>84</v>
      </c>
      <c r="C37" s="72"/>
      <c r="D37" s="72"/>
      <c r="E37" s="32" t="s">
        <v>45</v>
      </c>
      <c r="F37" s="97">
        <v>1</v>
      </c>
      <c r="G37" s="97"/>
      <c r="H37" s="98">
        <v>0</v>
      </c>
      <c r="I37" s="98"/>
      <c r="J37" s="19">
        <f>H37+'[1]1140730(三)'!J37</f>
        <v>1</v>
      </c>
      <c r="K37" s="20">
        <f>(H37*O37)/K8</f>
        <v>0</v>
      </c>
      <c r="L37" s="21">
        <f>R37/K8</f>
        <v>5.4792199604453869E-3</v>
      </c>
      <c r="M37" s="36"/>
      <c r="O37" s="1">
        <v>403013</v>
      </c>
      <c r="P37" s="2">
        <f t="shared" si="1"/>
        <v>403013</v>
      </c>
      <c r="Q37" s="21">
        <f>P37/K8</f>
        <v>5.4792199604453869E-3</v>
      </c>
      <c r="R37" s="2">
        <f t="shared" si="2"/>
        <v>403013</v>
      </c>
    </row>
    <row r="38" spans="1:18" ht="17.25" x14ac:dyDescent="0.25">
      <c r="A38" s="28" t="s">
        <v>85</v>
      </c>
      <c r="B38" s="72" t="s">
        <v>86</v>
      </c>
      <c r="C38" s="72"/>
      <c r="D38" s="72"/>
      <c r="E38" s="32" t="s">
        <v>45</v>
      </c>
      <c r="F38" s="97">
        <v>1</v>
      </c>
      <c r="G38" s="97"/>
      <c r="H38" s="60">
        <v>0</v>
      </c>
      <c r="I38" s="60"/>
      <c r="J38" s="19">
        <f>H38+'[1]1140730(三)'!J38</f>
        <v>0</v>
      </c>
      <c r="K38" s="20">
        <f>(H38*O38)/K8</f>
        <v>0</v>
      </c>
      <c r="L38" s="21">
        <f>R38/K8</f>
        <v>0</v>
      </c>
      <c r="M38" s="6"/>
      <c r="O38" s="1">
        <v>63180</v>
      </c>
      <c r="P38" s="2">
        <f t="shared" si="1"/>
        <v>63180</v>
      </c>
      <c r="Q38" s="21">
        <f>P38/K8</f>
        <v>8.589725817800903E-4</v>
      </c>
      <c r="R38" s="2">
        <f t="shared" si="2"/>
        <v>0</v>
      </c>
    </row>
    <row r="39" spans="1:18" ht="17.25" x14ac:dyDescent="0.25">
      <c r="A39" s="28" t="s">
        <v>87</v>
      </c>
      <c r="B39" s="72" t="s">
        <v>88</v>
      </c>
      <c r="C39" s="72"/>
      <c r="D39" s="72"/>
      <c r="E39" s="32" t="s">
        <v>45</v>
      </c>
      <c r="F39" s="97">
        <v>1</v>
      </c>
      <c r="G39" s="97"/>
      <c r="H39" s="60">
        <v>0</v>
      </c>
      <c r="I39" s="60"/>
      <c r="J39" s="19">
        <f>H39+'[1]1140730(三)'!J39</f>
        <v>1</v>
      </c>
      <c r="K39" s="20">
        <f>(H39*O39)/K8</f>
        <v>0</v>
      </c>
      <c r="L39" s="21">
        <f>R39/K8</f>
        <v>1.6967767509322668E-3</v>
      </c>
      <c r="M39" s="6"/>
      <c r="O39" s="1">
        <v>124803</v>
      </c>
      <c r="P39" s="2">
        <f t="shared" si="1"/>
        <v>124803</v>
      </c>
      <c r="Q39" s="21">
        <f>P39/K8</f>
        <v>1.6967767509322668E-3</v>
      </c>
      <c r="R39" s="2">
        <f t="shared" si="2"/>
        <v>124803</v>
      </c>
    </row>
    <row r="40" spans="1:18" ht="17.25" x14ac:dyDescent="0.25">
      <c r="A40" s="28" t="s">
        <v>89</v>
      </c>
      <c r="B40" s="72" t="s">
        <v>90</v>
      </c>
      <c r="C40" s="72"/>
      <c r="D40" s="72"/>
      <c r="E40" s="32" t="s">
        <v>45</v>
      </c>
      <c r="F40" s="97">
        <v>1</v>
      </c>
      <c r="G40" s="97"/>
      <c r="H40" s="60"/>
      <c r="I40" s="60"/>
      <c r="J40" s="19">
        <f>H40+'[1]1140730(三)'!J40</f>
        <v>0</v>
      </c>
      <c r="K40" s="20">
        <f>(H40*O40)/K8</f>
        <v>0</v>
      </c>
      <c r="L40" s="21">
        <f>R40/K8</f>
        <v>0</v>
      </c>
      <c r="M40" s="6"/>
      <c r="O40" s="1">
        <v>54000</v>
      </c>
      <c r="P40" s="2">
        <f t="shared" si="1"/>
        <v>54000</v>
      </c>
      <c r="Q40" s="21">
        <f>P40/K8</f>
        <v>7.3416459981204296E-4</v>
      </c>
      <c r="R40" s="2">
        <f t="shared" si="2"/>
        <v>0</v>
      </c>
    </row>
    <row r="41" spans="1:18" ht="17.25" x14ac:dyDescent="0.25">
      <c r="A41" s="28" t="s">
        <v>91</v>
      </c>
      <c r="B41" s="72" t="s">
        <v>92</v>
      </c>
      <c r="C41" s="72"/>
      <c r="D41" s="72"/>
      <c r="E41" s="32" t="s">
        <v>45</v>
      </c>
      <c r="F41" s="97">
        <v>1</v>
      </c>
      <c r="G41" s="97"/>
      <c r="H41" s="60"/>
      <c r="I41" s="60"/>
      <c r="J41" s="19">
        <f>H41+'[1]1140730(三)'!J41</f>
        <v>0</v>
      </c>
      <c r="K41" s="20">
        <f>(H41*O41)/K8</f>
        <v>0</v>
      </c>
      <c r="L41" s="21">
        <f>R41/K8</f>
        <v>0</v>
      </c>
      <c r="M41" s="6"/>
      <c r="O41" s="1">
        <v>129600</v>
      </c>
      <c r="P41" s="2">
        <f t="shared" si="1"/>
        <v>129600</v>
      </c>
      <c r="Q41" s="21">
        <f>P41/K8</f>
        <v>1.7619950395489031E-3</v>
      </c>
      <c r="R41" s="2">
        <f t="shared" si="2"/>
        <v>0</v>
      </c>
    </row>
    <row r="42" spans="1:18" ht="17.25" x14ac:dyDescent="0.25">
      <c r="A42" s="14" t="s">
        <v>93</v>
      </c>
      <c r="B42" s="87" t="s">
        <v>94</v>
      </c>
      <c r="C42" s="87"/>
      <c r="D42" s="87"/>
      <c r="E42" s="16"/>
      <c r="F42" s="87"/>
      <c r="G42" s="87"/>
      <c r="H42" s="87"/>
      <c r="I42" s="87"/>
      <c r="J42" s="15"/>
      <c r="K42" s="15"/>
      <c r="L42" s="15"/>
      <c r="M42" s="31"/>
      <c r="O42" s="1"/>
      <c r="P42" s="2"/>
      <c r="Q42" s="37"/>
      <c r="R42" s="2"/>
    </row>
    <row r="43" spans="1:18" ht="17.25" x14ac:dyDescent="0.25">
      <c r="A43" s="38" t="s">
        <v>95</v>
      </c>
      <c r="B43" s="92" t="s">
        <v>96</v>
      </c>
      <c r="C43" s="93"/>
      <c r="D43" s="94"/>
      <c r="E43" s="25" t="s">
        <v>97</v>
      </c>
      <c r="F43" s="83">
        <v>15</v>
      </c>
      <c r="G43" s="84"/>
      <c r="H43" s="85"/>
      <c r="I43" s="86"/>
      <c r="J43" s="19">
        <f>H43+'[1]1140730(三)'!J43</f>
        <v>15</v>
      </c>
      <c r="K43" s="20">
        <f>(H43*O43)/K8</f>
        <v>0</v>
      </c>
      <c r="L43" s="21">
        <f>R43/K8</f>
        <v>4.631355017147638E-4</v>
      </c>
      <c r="M43" s="6"/>
      <c r="O43" s="1">
        <v>2271</v>
      </c>
      <c r="P43" s="2">
        <f t="shared" ref="P43:P53" si="3">F43*O43</f>
        <v>34065</v>
      </c>
      <c r="Q43" s="21">
        <f>P43/K8</f>
        <v>4.631355017147638E-4</v>
      </c>
      <c r="R43" s="2">
        <f t="shared" ref="R43:R53" si="4">J43*O43</f>
        <v>34065</v>
      </c>
    </row>
    <row r="44" spans="1:18" ht="17.25" x14ac:dyDescent="0.25">
      <c r="A44" s="38" t="s">
        <v>98</v>
      </c>
      <c r="B44" s="92" t="s">
        <v>99</v>
      </c>
      <c r="C44" s="93"/>
      <c r="D44" s="94"/>
      <c r="E44" s="25" t="s">
        <v>100</v>
      </c>
      <c r="F44" s="83">
        <v>7</v>
      </c>
      <c r="G44" s="84"/>
      <c r="H44" s="85">
        <v>0</v>
      </c>
      <c r="I44" s="86"/>
      <c r="J44" s="19">
        <f>H44+'[1]1140730(三)'!J44</f>
        <v>8</v>
      </c>
      <c r="K44" s="20">
        <f>(H44*O44)/K8</f>
        <v>0</v>
      </c>
      <c r="L44" s="21">
        <f>R44/K8</f>
        <v>3.9699270952799363E-4</v>
      </c>
      <c r="M44" s="6"/>
      <c r="O44" s="1">
        <v>3650</v>
      </c>
      <c r="P44" s="2">
        <f t="shared" si="3"/>
        <v>25550</v>
      </c>
      <c r="Q44" s="21">
        <f>P44/K8</f>
        <v>3.4736862083699442E-4</v>
      </c>
      <c r="R44" s="2">
        <f t="shared" si="4"/>
        <v>29200</v>
      </c>
    </row>
    <row r="45" spans="1:18" ht="17.25" x14ac:dyDescent="0.25">
      <c r="A45" s="38" t="s">
        <v>101</v>
      </c>
      <c r="B45" s="92" t="s">
        <v>102</v>
      </c>
      <c r="C45" s="93"/>
      <c r="D45" s="94"/>
      <c r="E45" s="25" t="s">
        <v>100</v>
      </c>
      <c r="F45" s="83">
        <v>1</v>
      </c>
      <c r="G45" s="84"/>
      <c r="H45" s="85"/>
      <c r="I45" s="86"/>
      <c r="J45" s="19">
        <f>H45+'[1]1140730(三)'!J45</f>
        <v>0</v>
      </c>
      <c r="K45" s="20">
        <f>(H45*O45)/K8</f>
        <v>0</v>
      </c>
      <c r="L45" s="21">
        <f>R45/K8</f>
        <v>0</v>
      </c>
      <c r="M45" s="6"/>
      <c r="O45" s="1">
        <v>3650</v>
      </c>
      <c r="P45" s="2">
        <f t="shared" si="3"/>
        <v>3650</v>
      </c>
      <c r="Q45" s="21">
        <f>P45/K8</f>
        <v>4.9624088690999204E-5</v>
      </c>
      <c r="R45" s="2">
        <f t="shared" si="4"/>
        <v>0</v>
      </c>
    </row>
    <row r="46" spans="1:18" ht="17.25" x14ac:dyDescent="0.25">
      <c r="A46" s="38" t="s">
        <v>103</v>
      </c>
      <c r="B46" s="92" t="s">
        <v>104</v>
      </c>
      <c r="C46" s="93"/>
      <c r="D46" s="94"/>
      <c r="E46" s="25" t="s">
        <v>105</v>
      </c>
      <c r="F46" s="83">
        <v>15</v>
      </c>
      <c r="G46" s="84"/>
      <c r="H46" s="85"/>
      <c r="I46" s="86"/>
      <c r="J46" s="19">
        <f>H46+'[1]1140730(三)'!J46</f>
        <v>0</v>
      </c>
      <c r="K46" s="20">
        <f>(H46*O46)/K8</f>
        <v>0</v>
      </c>
      <c r="L46" s="21">
        <f>R46/K8</f>
        <v>0</v>
      </c>
      <c r="M46" s="6"/>
      <c r="O46" s="1"/>
      <c r="P46" s="2">
        <f t="shared" si="3"/>
        <v>0</v>
      </c>
      <c r="Q46" s="21">
        <f>P46/K8</f>
        <v>0</v>
      </c>
      <c r="R46" s="2">
        <f t="shared" si="4"/>
        <v>0</v>
      </c>
    </row>
    <row r="47" spans="1:18" ht="17.25" x14ac:dyDescent="0.25">
      <c r="A47" s="38" t="s">
        <v>106</v>
      </c>
      <c r="B47" s="92" t="s">
        <v>107</v>
      </c>
      <c r="C47" s="93"/>
      <c r="D47" s="94"/>
      <c r="E47" s="25" t="s">
        <v>42</v>
      </c>
      <c r="F47" s="83">
        <v>376</v>
      </c>
      <c r="G47" s="84"/>
      <c r="H47" s="85"/>
      <c r="I47" s="86"/>
      <c r="J47" s="19">
        <f>H47+'[1]1140730(三)'!J47</f>
        <v>376</v>
      </c>
      <c r="K47" s="20">
        <f>(H47*O47)/K8</f>
        <v>0</v>
      </c>
      <c r="L47" s="21">
        <f>R47/K8</f>
        <v>8.7056694420082573E-3</v>
      </c>
      <c r="M47" s="6"/>
      <c r="O47" s="1">
        <v>1703</v>
      </c>
      <c r="P47" s="2">
        <f t="shared" si="3"/>
        <v>640328</v>
      </c>
      <c r="Q47" s="21">
        <f>P47/K8</f>
        <v>8.7056694420082573E-3</v>
      </c>
      <c r="R47" s="2">
        <f t="shared" si="4"/>
        <v>640328</v>
      </c>
    </row>
    <row r="48" spans="1:18" ht="17.25" x14ac:dyDescent="0.25">
      <c r="A48" s="38"/>
      <c r="B48" s="92" t="s">
        <v>108</v>
      </c>
      <c r="C48" s="93"/>
      <c r="D48" s="94"/>
      <c r="E48" s="25" t="s">
        <v>45</v>
      </c>
      <c r="F48" s="83">
        <v>1</v>
      </c>
      <c r="G48" s="84"/>
      <c r="H48" s="85"/>
      <c r="I48" s="86"/>
      <c r="J48" s="19">
        <f>H48+'[1]1140730(三)'!J48</f>
        <v>1</v>
      </c>
      <c r="K48" s="20">
        <f>(H48*O48)/K8</f>
        <v>0</v>
      </c>
      <c r="L48" s="21">
        <f>R48/K8</f>
        <v>3.3082272605974893E-4</v>
      </c>
      <c r="M48" s="6"/>
      <c r="O48" s="1">
        <v>24333</v>
      </c>
      <c r="P48" s="2">
        <f t="shared" si="3"/>
        <v>24333</v>
      </c>
      <c r="Q48" s="21">
        <f>P48/K8</f>
        <v>3.3082272605974893E-4</v>
      </c>
      <c r="R48" s="2">
        <f t="shared" si="4"/>
        <v>24333</v>
      </c>
    </row>
    <row r="49" spans="1:18" ht="17.25" x14ac:dyDescent="0.25">
      <c r="A49" s="38"/>
      <c r="B49" s="92" t="s">
        <v>109</v>
      </c>
      <c r="C49" s="93"/>
      <c r="D49" s="94"/>
      <c r="E49" s="25" t="s">
        <v>45</v>
      </c>
      <c r="F49" s="83">
        <v>1</v>
      </c>
      <c r="G49" s="84"/>
      <c r="H49" s="85"/>
      <c r="I49" s="86"/>
      <c r="J49" s="19">
        <f>H49+'[1]1140730(三)'!J49</f>
        <v>1</v>
      </c>
      <c r="K49" s="20">
        <f>(H49*O49)/K8</f>
        <v>0</v>
      </c>
      <c r="L49" s="21">
        <f>R49/K8</f>
        <v>4.1352500866450182E-4</v>
      </c>
      <c r="M49" s="6"/>
      <c r="O49" s="1">
        <v>30416</v>
      </c>
      <c r="P49" s="2">
        <f t="shared" si="3"/>
        <v>30416</v>
      </c>
      <c r="Q49" s="21">
        <f>P49/K8</f>
        <v>4.1352500866450182E-4</v>
      </c>
      <c r="R49" s="2">
        <f t="shared" si="4"/>
        <v>30416</v>
      </c>
    </row>
    <row r="50" spans="1:18" ht="17.25" x14ac:dyDescent="0.25">
      <c r="A50" s="38" t="s">
        <v>110</v>
      </c>
      <c r="B50" s="92" t="s">
        <v>111</v>
      </c>
      <c r="C50" s="93"/>
      <c r="D50" s="94"/>
      <c r="E50" s="25" t="s">
        <v>112</v>
      </c>
      <c r="F50" s="83">
        <v>12</v>
      </c>
      <c r="G50" s="84"/>
      <c r="H50" s="85">
        <v>0</v>
      </c>
      <c r="I50" s="86"/>
      <c r="J50" s="19">
        <f>H50+'[1]1140730(三)'!J50</f>
        <v>4</v>
      </c>
      <c r="K50" s="20">
        <f>(H50*O50)/K8</f>
        <v>0</v>
      </c>
      <c r="L50" s="21">
        <f>R50/K8</f>
        <v>2.7566521158868486E-4</v>
      </c>
      <c r="M50" s="6"/>
      <c r="O50" s="1">
        <v>5069</v>
      </c>
      <c r="P50" s="2">
        <f t="shared" si="3"/>
        <v>60828</v>
      </c>
      <c r="Q50" s="21">
        <f>P50/K8</f>
        <v>8.2699563476605468E-4</v>
      </c>
      <c r="R50" s="2">
        <f t="shared" si="4"/>
        <v>20276</v>
      </c>
    </row>
    <row r="51" spans="1:18" ht="17.25" x14ac:dyDescent="0.25">
      <c r="A51" s="38" t="s">
        <v>113</v>
      </c>
      <c r="B51" s="92" t="s">
        <v>114</v>
      </c>
      <c r="C51" s="93"/>
      <c r="D51" s="94"/>
      <c r="E51" s="25" t="s">
        <v>112</v>
      </c>
      <c r="F51" s="83">
        <v>12</v>
      </c>
      <c r="G51" s="84"/>
      <c r="H51" s="85">
        <v>0</v>
      </c>
      <c r="I51" s="86"/>
      <c r="J51" s="19">
        <f>H51+'[1]1140730(三)'!J51</f>
        <v>3</v>
      </c>
      <c r="K51" s="20">
        <f>(H51*O51)/K8</f>
        <v>0</v>
      </c>
      <c r="L51" s="21">
        <f>R51/K8</f>
        <v>2.6797007893139568E-4</v>
      </c>
      <c r="M51" s="6"/>
      <c r="O51" s="1">
        <v>6570</v>
      </c>
      <c r="P51" s="2">
        <f t="shared" si="3"/>
        <v>78840</v>
      </c>
      <c r="Q51" s="21">
        <f>P51/K8</f>
        <v>1.0718803157255827E-3</v>
      </c>
      <c r="R51" s="2">
        <f t="shared" si="4"/>
        <v>19710</v>
      </c>
    </row>
    <row r="52" spans="1:18" ht="17.25" x14ac:dyDescent="0.25">
      <c r="A52" s="38" t="s">
        <v>115</v>
      </c>
      <c r="B52" s="92" t="s">
        <v>116</v>
      </c>
      <c r="C52" s="93"/>
      <c r="D52" s="94"/>
      <c r="E52" s="25" t="s">
        <v>112</v>
      </c>
      <c r="F52" s="83">
        <v>12</v>
      </c>
      <c r="G52" s="84"/>
      <c r="H52" s="85">
        <v>0</v>
      </c>
      <c r="I52" s="86"/>
      <c r="J52" s="19">
        <f>H52+'[1]1140730(三)'!J52</f>
        <v>6</v>
      </c>
      <c r="K52" s="20">
        <f>(H52*O52)/K8</f>
        <v>0</v>
      </c>
      <c r="L52" s="21">
        <f>R52/K8</f>
        <v>2.977445321459952E-4</v>
      </c>
      <c r="M52" s="6"/>
      <c r="O52" s="1">
        <v>3650</v>
      </c>
      <c r="P52" s="2">
        <f t="shared" si="3"/>
        <v>43800</v>
      </c>
      <c r="Q52" s="21">
        <f>P52/K8</f>
        <v>5.954890642919904E-4</v>
      </c>
      <c r="R52" s="2">
        <f t="shared" si="4"/>
        <v>21900</v>
      </c>
    </row>
    <row r="53" spans="1:18" ht="17.25" x14ac:dyDescent="0.25">
      <c r="A53" s="38" t="s">
        <v>117</v>
      </c>
      <c r="B53" s="92" t="s">
        <v>118</v>
      </c>
      <c r="C53" s="93"/>
      <c r="D53" s="94"/>
      <c r="E53" s="25" t="s">
        <v>119</v>
      </c>
      <c r="F53" s="83">
        <v>2</v>
      </c>
      <c r="G53" s="84"/>
      <c r="H53" s="85"/>
      <c r="I53" s="86"/>
      <c r="J53" s="19">
        <f>H53+'[1]1140730(三)'!J53</f>
        <v>2</v>
      </c>
      <c r="K53" s="20">
        <f>(H53*O53)/K8</f>
        <v>0</v>
      </c>
      <c r="L53" s="21">
        <f>R53/K8</f>
        <v>1.6540456520950584E-4</v>
      </c>
      <c r="M53" s="6"/>
      <c r="O53" s="1">
        <v>6083</v>
      </c>
      <c r="P53" s="2">
        <f t="shared" si="3"/>
        <v>12166</v>
      </c>
      <c r="Q53" s="21">
        <f>P53/K8</f>
        <v>1.6540456520950584E-4</v>
      </c>
      <c r="R53" s="2">
        <f t="shared" si="4"/>
        <v>12166</v>
      </c>
    </row>
    <row r="54" spans="1:18" ht="17.25" x14ac:dyDescent="0.25">
      <c r="A54" s="14" t="s">
        <v>120</v>
      </c>
      <c r="B54" s="87" t="s">
        <v>121</v>
      </c>
      <c r="C54" s="87"/>
      <c r="D54" s="87"/>
      <c r="E54" s="16"/>
      <c r="F54" s="87"/>
      <c r="G54" s="87"/>
      <c r="H54" s="87"/>
      <c r="I54" s="87"/>
      <c r="J54" s="15"/>
      <c r="K54" s="15"/>
      <c r="L54" s="15"/>
      <c r="M54" s="31"/>
      <c r="O54" s="1"/>
      <c r="P54" s="2"/>
      <c r="Q54" s="37"/>
      <c r="R54" s="2"/>
    </row>
    <row r="55" spans="1:18" ht="17.25" x14ac:dyDescent="0.25">
      <c r="A55" s="38" t="s">
        <v>122</v>
      </c>
      <c r="B55" s="92" t="s">
        <v>123</v>
      </c>
      <c r="C55" s="93"/>
      <c r="D55" s="94"/>
      <c r="E55" s="25" t="s">
        <v>105</v>
      </c>
      <c r="F55" s="83">
        <v>2709</v>
      </c>
      <c r="G55" s="84"/>
      <c r="H55" s="95"/>
      <c r="I55" s="96"/>
      <c r="J55" s="19">
        <f>H56+'[1]1140730(三)'!J56</f>
        <v>0</v>
      </c>
      <c r="K55" s="20">
        <f>(H55*O55)/K8</f>
        <v>0</v>
      </c>
      <c r="L55" s="21">
        <f>R55/K8</f>
        <v>0</v>
      </c>
      <c r="M55" s="6"/>
      <c r="O55" s="1">
        <v>61</v>
      </c>
      <c r="P55" s="2">
        <f>F55*O55</f>
        <v>165249</v>
      </c>
      <c r="Q55" s="21">
        <f>P55/K8</f>
        <v>2.2466660361914869E-3</v>
      </c>
      <c r="R55" s="2">
        <f>J54*O55</f>
        <v>0</v>
      </c>
    </row>
    <row r="56" spans="1:18" ht="17.25" x14ac:dyDescent="0.25">
      <c r="A56" s="38" t="s">
        <v>124</v>
      </c>
      <c r="B56" s="92" t="s">
        <v>125</v>
      </c>
      <c r="C56" s="93"/>
      <c r="D56" s="94"/>
      <c r="E56" s="25" t="s">
        <v>126</v>
      </c>
      <c r="F56" s="83">
        <v>606</v>
      </c>
      <c r="G56" s="84"/>
      <c r="H56" s="85">
        <v>0</v>
      </c>
      <c r="I56" s="86"/>
      <c r="J56" s="19">
        <f>H57+'[1]1140730(三)'!J57</f>
        <v>0</v>
      </c>
      <c r="K56" s="20">
        <f>(H56*O56)/K8</f>
        <v>0</v>
      </c>
      <c r="L56" s="21">
        <f>R56/K8</f>
        <v>0</v>
      </c>
      <c r="M56" s="6"/>
      <c r="O56" s="1">
        <v>146</v>
      </c>
      <c r="P56" s="2">
        <f>F56*O56</f>
        <v>88476</v>
      </c>
      <c r="Q56" s="21">
        <f>P56/K8</f>
        <v>1.2028879098698207E-3</v>
      </c>
      <c r="R56" s="2">
        <f>J55*O56</f>
        <v>0</v>
      </c>
    </row>
    <row r="57" spans="1:18" ht="17.25" x14ac:dyDescent="0.25">
      <c r="A57" s="38" t="s">
        <v>127</v>
      </c>
      <c r="B57" s="92" t="s">
        <v>128</v>
      </c>
      <c r="C57" s="93"/>
      <c r="D57" s="94"/>
      <c r="E57" s="25" t="s">
        <v>126</v>
      </c>
      <c r="F57" s="83">
        <v>695</v>
      </c>
      <c r="G57" s="84"/>
      <c r="H57" s="85">
        <v>0</v>
      </c>
      <c r="I57" s="86"/>
      <c r="J57" s="19">
        <f>H58+'[1]1140730(三)'!J58</f>
        <v>0</v>
      </c>
      <c r="K57" s="20">
        <f>(H57*O57)/K8</f>
        <v>0</v>
      </c>
      <c r="L57" s="21">
        <f>R57/K8</f>
        <v>0</v>
      </c>
      <c r="M57" s="6"/>
      <c r="O57" s="1">
        <v>219</v>
      </c>
      <c r="P57" s="2">
        <f>F57*O57</f>
        <v>152205</v>
      </c>
      <c r="Q57" s="21">
        <f>P57/K8</f>
        <v>2.0693244984146667E-3</v>
      </c>
      <c r="R57" s="2">
        <f>J57*O57</f>
        <v>0</v>
      </c>
    </row>
    <row r="58" spans="1:18" ht="17.25" x14ac:dyDescent="0.25">
      <c r="A58" s="14" t="s">
        <v>129</v>
      </c>
      <c r="B58" s="87" t="s">
        <v>130</v>
      </c>
      <c r="C58" s="87"/>
      <c r="D58" s="87"/>
      <c r="E58" s="16"/>
      <c r="F58" s="87"/>
      <c r="G58" s="87"/>
      <c r="H58" s="87"/>
      <c r="I58" s="87"/>
      <c r="J58" s="15"/>
      <c r="K58" s="15"/>
      <c r="L58" s="15"/>
      <c r="M58" s="31"/>
      <c r="O58" s="1"/>
      <c r="P58" s="2"/>
      <c r="Q58" s="37"/>
      <c r="R58" s="2"/>
    </row>
    <row r="59" spans="1:18" ht="17.25" x14ac:dyDescent="0.25">
      <c r="A59" s="38" t="s">
        <v>131</v>
      </c>
      <c r="B59" s="92" t="s">
        <v>132</v>
      </c>
      <c r="C59" s="93"/>
      <c r="D59" s="94"/>
      <c r="E59" s="25" t="s">
        <v>105</v>
      </c>
      <c r="F59" s="88">
        <v>2488.2199999999998</v>
      </c>
      <c r="G59" s="89"/>
      <c r="H59" s="85">
        <v>0</v>
      </c>
      <c r="I59" s="86"/>
      <c r="J59" s="19">
        <f>H59+'[1]1140730(三)'!J59</f>
        <v>1645</v>
      </c>
      <c r="K59" s="20">
        <f>(H59*O59)/K8</f>
        <v>0</v>
      </c>
      <c r="L59" s="21">
        <f>R59/K8</f>
        <v>2.7285091395607207E-3</v>
      </c>
      <c r="M59" s="6"/>
      <c r="O59" s="1">
        <v>122</v>
      </c>
      <c r="P59" s="2">
        <f t="shared" ref="P59:P67" si="5">F59*O59</f>
        <v>303562.83999999997</v>
      </c>
      <c r="Q59" s="21">
        <f>P59/K8</f>
        <v>4.1271313138223562E-3</v>
      </c>
      <c r="R59" s="2">
        <f t="shared" ref="R59:R67" si="6">J59*O59</f>
        <v>200690</v>
      </c>
    </row>
    <row r="60" spans="1:18" ht="17.25" x14ac:dyDescent="0.25">
      <c r="A60" s="38" t="s">
        <v>133</v>
      </c>
      <c r="B60" s="92" t="s">
        <v>134</v>
      </c>
      <c r="C60" s="93"/>
      <c r="D60" s="94"/>
      <c r="E60" s="25" t="s">
        <v>105</v>
      </c>
      <c r="F60" s="88">
        <v>652.41999999999996</v>
      </c>
      <c r="G60" s="89"/>
      <c r="H60" s="85">
        <v>0</v>
      </c>
      <c r="I60" s="86"/>
      <c r="J60" s="19">
        <f>H60+'[1]1140730(三)'!J60</f>
        <v>412</v>
      </c>
      <c r="K60" s="20">
        <f>(H60*O60)/K8</f>
        <v>0</v>
      </c>
      <c r="L60" s="21">
        <f>R60/K8</f>
        <v>6.6768735486313624E-3</v>
      </c>
      <c r="M60" s="6"/>
      <c r="O60" s="1">
        <v>1192</v>
      </c>
      <c r="P60" s="2">
        <f t="shared" si="5"/>
        <v>777684.6399999999</v>
      </c>
      <c r="Q60" s="21">
        <f>P60/K8</f>
        <v>1.057312097232542E-2</v>
      </c>
      <c r="R60" s="2">
        <f t="shared" si="6"/>
        <v>491104</v>
      </c>
    </row>
    <row r="61" spans="1:18" ht="17.25" x14ac:dyDescent="0.25">
      <c r="A61" s="38" t="s">
        <v>135</v>
      </c>
      <c r="B61" s="92" t="s">
        <v>136</v>
      </c>
      <c r="C61" s="93"/>
      <c r="D61" s="94"/>
      <c r="E61" s="25" t="s">
        <v>137</v>
      </c>
      <c r="F61" s="88">
        <v>66.739999999999995</v>
      </c>
      <c r="G61" s="89"/>
      <c r="H61" s="85">
        <v>0</v>
      </c>
      <c r="I61" s="86"/>
      <c r="J61" s="19">
        <f>H61+'[1]1140730(三)'!J61</f>
        <v>65.599999999999994</v>
      </c>
      <c r="K61" s="20">
        <f>(H61*O61)/K8</f>
        <v>0</v>
      </c>
      <c r="L61" s="21">
        <f>R61/K8</f>
        <v>3.5265591113715182E-2</v>
      </c>
      <c r="M61" s="6"/>
      <c r="O61" s="1">
        <v>39541</v>
      </c>
      <c r="P61" s="2">
        <f t="shared" si="5"/>
        <v>2638966.34</v>
      </c>
      <c r="Q61" s="21">
        <f>P61/K8</f>
        <v>3.5878438276362071E-2</v>
      </c>
      <c r="R61" s="2">
        <f t="shared" si="6"/>
        <v>2593889.5999999996</v>
      </c>
    </row>
    <row r="62" spans="1:18" ht="17.25" x14ac:dyDescent="0.25">
      <c r="A62" s="38" t="s">
        <v>138</v>
      </c>
      <c r="B62" s="92" t="s">
        <v>139</v>
      </c>
      <c r="C62" s="93"/>
      <c r="D62" s="94"/>
      <c r="E62" s="25" t="s">
        <v>137</v>
      </c>
      <c r="F62" s="88">
        <v>4.62</v>
      </c>
      <c r="G62" s="89"/>
      <c r="H62" s="85">
        <v>0</v>
      </c>
      <c r="I62" s="86"/>
      <c r="J62" s="19">
        <f>H62+'[1]1140730(三)'!J62</f>
        <v>4.3</v>
      </c>
      <c r="K62" s="20">
        <f>(H62*O62)/K8</f>
        <v>0</v>
      </c>
      <c r="L62" s="21">
        <f>R62/K8</f>
        <v>2.382763838227755E-3</v>
      </c>
      <c r="M62" s="6"/>
      <c r="O62" s="1">
        <v>40758</v>
      </c>
      <c r="P62" s="2">
        <f t="shared" si="5"/>
        <v>188301.96</v>
      </c>
      <c r="Q62" s="21">
        <f>P62/K8</f>
        <v>2.5600857982819134E-3</v>
      </c>
      <c r="R62" s="2">
        <f t="shared" si="6"/>
        <v>175259.4</v>
      </c>
    </row>
    <row r="63" spans="1:18" ht="17.25" x14ac:dyDescent="0.25">
      <c r="A63" s="38" t="s">
        <v>140</v>
      </c>
      <c r="B63" s="92" t="s">
        <v>139</v>
      </c>
      <c r="C63" s="93"/>
      <c r="D63" s="94"/>
      <c r="E63" s="25" t="s">
        <v>137</v>
      </c>
      <c r="F63" s="88">
        <v>5.83</v>
      </c>
      <c r="G63" s="89"/>
      <c r="H63" s="85">
        <v>0</v>
      </c>
      <c r="I63" s="86"/>
      <c r="J63" s="19">
        <f>H63+'[1]1140730(三)'!J63</f>
        <v>4.4000000000000004</v>
      </c>
      <c r="K63" s="20">
        <f>(H63*O63)/K8</f>
        <v>0</v>
      </c>
      <c r="L63" s="21">
        <f>R63/K8</f>
        <v>2.4381769507446798E-3</v>
      </c>
      <c r="M63" s="6"/>
      <c r="O63" s="1">
        <v>40758</v>
      </c>
      <c r="P63" s="2">
        <f t="shared" si="5"/>
        <v>237619.14</v>
      </c>
      <c r="Q63" s="21">
        <f>P63/K8</f>
        <v>3.2305844597367004E-3</v>
      </c>
      <c r="R63" s="2">
        <f t="shared" si="6"/>
        <v>179335.2</v>
      </c>
    </row>
    <row r="64" spans="1:18" ht="17.25" x14ac:dyDescent="0.25">
      <c r="A64" s="38" t="s">
        <v>141</v>
      </c>
      <c r="B64" s="92" t="s">
        <v>142</v>
      </c>
      <c r="C64" s="93"/>
      <c r="D64" s="94"/>
      <c r="E64" s="25" t="s">
        <v>126</v>
      </c>
      <c r="F64" s="88">
        <v>325.83</v>
      </c>
      <c r="G64" s="89"/>
      <c r="H64" s="85">
        <v>0</v>
      </c>
      <c r="I64" s="86"/>
      <c r="J64" s="19">
        <f>H64+'[1]1140730(三)'!J64</f>
        <v>5</v>
      </c>
      <c r="K64" s="20">
        <f>(H64*O64)/K8</f>
        <v>0</v>
      </c>
      <c r="L64" s="21">
        <f>R64/K8</f>
        <v>2.1916172868463208E-4</v>
      </c>
      <c r="M64" s="6"/>
      <c r="O64" s="1">
        <v>3224</v>
      </c>
      <c r="P64" s="2">
        <f t="shared" si="5"/>
        <v>1050475.92</v>
      </c>
      <c r="Q64" s="21">
        <f>P64/K8</f>
        <v>1.4281893211462733E-2</v>
      </c>
      <c r="R64" s="2">
        <f t="shared" si="6"/>
        <v>16120</v>
      </c>
    </row>
    <row r="65" spans="1:18" ht="17.25" x14ac:dyDescent="0.25">
      <c r="A65" s="38" t="s">
        <v>143</v>
      </c>
      <c r="B65" s="92" t="s">
        <v>144</v>
      </c>
      <c r="C65" s="93"/>
      <c r="D65" s="94"/>
      <c r="E65" s="25" t="s">
        <v>126</v>
      </c>
      <c r="F65" s="88">
        <v>587.59</v>
      </c>
      <c r="G65" s="89"/>
      <c r="H65" s="85">
        <v>0</v>
      </c>
      <c r="I65" s="86"/>
      <c r="J65" s="19">
        <f>H65+'[1]1140730(三)'!J65</f>
        <v>400</v>
      </c>
      <c r="K65" s="20">
        <f>(H65*O65)/K8</f>
        <v>0</v>
      </c>
      <c r="L65" s="21">
        <f>R65/K8</f>
        <v>1.9849635476399681E-2</v>
      </c>
      <c r="M65" s="6"/>
      <c r="O65" s="1">
        <v>3650</v>
      </c>
      <c r="P65" s="2">
        <f t="shared" si="5"/>
        <v>2144703.5</v>
      </c>
      <c r="Q65" s="21">
        <f>P65/K8</f>
        <v>2.9158618273944222E-2</v>
      </c>
      <c r="R65" s="2">
        <f t="shared" si="6"/>
        <v>1460000</v>
      </c>
    </row>
    <row r="66" spans="1:18" ht="17.25" x14ac:dyDescent="0.25">
      <c r="A66" s="38" t="s">
        <v>145</v>
      </c>
      <c r="B66" s="92" t="s">
        <v>146</v>
      </c>
      <c r="C66" s="93"/>
      <c r="D66" s="94"/>
      <c r="E66" s="25" t="s">
        <v>126</v>
      </c>
      <c r="F66" s="88">
        <v>46.86</v>
      </c>
      <c r="G66" s="89"/>
      <c r="H66" s="85"/>
      <c r="I66" s="86"/>
      <c r="J66" s="19">
        <f>H66+'[1]1140730(三)'!J66</f>
        <v>0</v>
      </c>
      <c r="K66" s="20">
        <f>(H66*O66)/K8</f>
        <v>0</v>
      </c>
      <c r="L66" s="21">
        <f>R66/K8</f>
        <v>0</v>
      </c>
      <c r="M66" s="6"/>
      <c r="O66" s="1">
        <v>3407</v>
      </c>
      <c r="P66" s="2">
        <f t="shared" si="5"/>
        <v>159652.01999999999</v>
      </c>
      <c r="Q66" s="21">
        <f>P66/K8</f>
        <v>2.1705715068978571E-3</v>
      </c>
      <c r="R66" s="2">
        <f t="shared" si="6"/>
        <v>0</v>
      </c>
    </row>
    <row r="67" spans="1:18" ht="17.25" x14ac:dyDescent="0.25">
      <c r="A67" s="38" t="s">
        <v>147</v>
      </c>
      <c r="B67" s="92" t="s">
        <v>148</v>
      </c>
      <c r="C67" s="93"/>
      <c r="D67" s="94"/>
      <c r="E67" s="25" t="s">
        <v>105</v>
      </c>
      <c r="F67" s="88">
        <v>221.1</v>
      </c>
      <c r="G67" s="89"/>
      <c r="H67" s="85"/>
      <c r="I67" s="86"/>
      <c r="J67" s="19">
        <f>H67+'[1]1140730(三)'!J67</f>
        <v>0</v>
      </c>
      <c r="K67" s="20">
        <f>(H67*O67)/K8</f>
        <v>0</v>
      </c>
      <c r="L67" s="21">
        <f>R67/K8</f>
        <v>0</v>
      </c>
      <c r="M67" s="6"/>
      <c r="O67" s="1">
        <v>401</v>
      </c>
      <c r="P67" s="2">
        <f t="shared" si="5"/>
        <v>88661.099999999991</v>
      </c>
      <c r="Q67" s="21">
        <f>P67/K8</f>
        <v>1.2054044629702873E-3</v>
      </c>
      <c r="R67" s="2">
        <f t="shared" si="6"/>
        <v>0</v>
      </c>
    </row>
    <row r="68" spans="1:18" ht="17.25" x14ac:dyDescent="0.25">
      <c r="A68" s="14" t="s">
        <v>145</v>
      </c>
      <c r="B68" s="87" t="s">
        <v>149</v>
      </c>
      <c r="C68" s="87"/>
      <c r="D68" s="87"/>
      <c r="E68" s="16"/>
      <c r="F68" s="87"/>
      <c r="G68" s="87"/>
      <c r="H68" s="87"/>
      <c r="I68" s="87"/>
      <c r="J68" s="15"/>
      <c r="K68" s="15"/>
      <c r="L68" s="15"/>
      <c r="M68" s="31"/>
      <c r="O68" s="1"/>
      <c r="P68" s="2"/>
      <c r="Q68" s="37"/>
      <c r="R68" s="2"/>
    </row>
    <row r="69" spans="1:18" ht="17.25" x14ac:dyDescent="0.25">
      <c r="A69" s="38" t="s">
        <v>150</v>
      </c>
      <c r="B69" s="92" t="s">
        <v>151</v>
      </c>
      <c r="C69" s="93"/>
      <c r="D69" s="94"/>
      <c r="E69" s="25" t="s">
        <v>152</v>
      </c>
      <c r="F69" s="83">
        <v>30172</v>
      </c>
      <c r="G69" s="84"/>
      <c r="H69" s="85"/>
      <c r="I69" s="86"/>
      <c r="J69" s="19">
        <f>H69+'[1]1140730(三)'!J69</f>
        <v>30172</v>
      </c>
      <c r="K69" s="20">
        <f>(H69*O69)/K8</f>
        <v>0</v>
      </c>
      <c r="L69" s="21">
        <f>R69/K8</f>
        <v>1.5998099220659805E-2</v>
      </c>
      <c r="M69" s="6"/>
      <c r="O69" s="1">
        <v>39</v>
      </c>
      <c r="P69" s="2">
        <f t="shared" ref="P69:P85" si="7">F69*O69</f>
        <v>1176708</v>
      </c>
      <c r="Q69" s="21">
        <f>P69/K8</f>
        <v>1.5998099220659805E-2</v>
      </c>
      <c r="R69" s="2">
        <f t="shared" ref="R69:R85" si="8">J69*O69</f>
        <v>1176708</v>
      </c>
    </row>
    <row r="70" spans="1:18" ht="17.25" x14ac:dyDescent="0.25">
      <c r="A70" s="38" t="s">
        <v>153</v>
      </c>
      <c r="B70" s="92" t="s">
        <v>154</v>
      </c>
      <c r="C70" s="93"/>
      <c r="D70" s="94"/>
      <c r="E70" s="25" t="s">
        <v>152</v>
      </c>
      <c r="F70" s="83">
        <v>1914</v>
      </c>
      <c r="G70" s="84"/>
      <c r="H70" s="85">
        <v>0</v>
      </c>
      <c r="I70" s="86"/>
      <c r="J70" s="19">
        <f>H70+'[1]1140730(三)'!J70</f>
        <v>900</v>
      </c>
      <c r="K70" s="20">
        <f>(H70*O70)/K8</f>
        <v>0</v>
      </c>
      <c r="L70" s="21">
        <f>R70/K8</f>
        <v>5.3838737319549814E-4</v>
      </c>
      <c r="M70" s="6"/>
      <c r="O70" s="1">
        <v>44</v>
      </c>
      <c r="P70" s="2">
        <f t="shared" si="7"/>
        <v>84216</v>
      </c>
      <c r="Q70" s="21">
        <f>P70/K8</f>
        <v>1.1449704803290928E-3</v>
      </c>
      <c r="R70" s="2">
        <f t="shared" si="8"/>
        <v>39600</v>
      </c>
    </row>
    <row r="71" spans="1:18" ht="17.25" x14ac:dyDescent="0.25">
      <c r="A71" s="38" t="s">
        <v>155</v>
      </c>
      <c r="B71" s="92" t="s">
        <v>156</v>
      </c>
      <c r="C71" s="93"/>
      <c r="D71" s="94"/>
      <c r="E71" s="25" t="s">
        <v>152</v>
      </c>
      <c r="F71" s="83">
        <v>2514</v>
      </c>
      <c r="G71" s="84"/>
      <c r="H71" s="85"/>
      <c r="I71" s="86"/>
      <c r="J71" s="19">
        <f>H71+'[1]1140730(三)'!J71</f>
        <v>2514</v>
      </c>
      <c r="K71" s="20">
        <f>(H71*O71)/K8</f>
        <v>0</v>
      </c>
      <c r="L71" s="21">
        <f>R71/K8</f>
        <v>1.3329981917253994E-3</v>
      </c>
      <c r="M71" s="6"/>
      <c r="O71" s="1">
        <v>39</v>
      </c>
      <c r="P71" s="2">
        <f t="shared" si="7"/>
        <v>98046</v>
      </c>
      <c r="Q71" s="21">
        <f>P71/K8</f>
        <v>1.3329981917253994E-3</v>
      </c>
      <c r="R71" s="2">
        <f t="shared" si="8"/>
        <v>98046</v>
      </c>
    </row>
    <row r="72" spans="1:18" ht="17.25" x14ac:dyDescent="0.25">
      <c r="A72" s="38" t="s">
        <v>157</v>
      </c>
      <c r="B72" s="92" t="s">
        <v>158</v>
      </c>
      <c r="C72" s="93"/>
      <c r="D72" s="94"/>
      <c r="E72" s="25" t="s">
        <v>152</v>
      </c>
      <c r="F72" s="83">
        <v>755</v>
      </c>
      <c r="G72" s="84"/>
      <c r="H72" s="85"/>
      <c r="I72" s="86"/>
      <c r="J72" s="19">
        <f>H72+'[1]1140730(三)'!J72</f>
        <v>0</v>
      </c>
      <c r="K72" s="20">
        <f>(H72*O72)/K8</f>
        <v>0</v>
      </c>
      <c r="L72" s="21">
        <f>R72/K8</f>
        <v>0</v>
      </c>
      <c r="M72" s="6"/>
      <c r="O72" s="1">
        <v>91</v>
      </c>
      <c r="P72" s="2">
        <f t="shared" si="7"/>
        <v>68705</v>
      </c>
      <c r="Q72" s="21">
        <f>P72/K8</f>
        <v>9.3408849685345206E-4</v>
      </c>
      <c r="R72" s="2">
        <f t="shared" si="8"/>
        <v>0</v>
      </c>
    </row>
    <row r="73" spans="1:18" ht="17.25" x14ac:dyDescent="0.25">
      <c r="A73" s="38" t="s">
        <v>159</v>
      </c>
      <c r="B73" s="92" t="s">
        <v>160</v>
      </c>
      <c r="C73" s="93"/>
      <c r="D73" s="94"/>
      <c r="E73" s="25" t="s">
        <v>152</v>
      </c>
      <c r="F73" s="83">
        <v>35354</v>
      </c>
      <c r="G73" s="84"/>
      <c r="H73" s="85">
        <v>0</v>
      </c>
      <c r="I73" s="86"/>
      <c r="J73" s="19">
        <f>H73+'[1]1140730(三)'!J73</f>
        <v>35354</v>
      </c>
      <c r="K73" s="20">
        <f>(H73*O73)/K8</f>
        <v>0</v>
      </c>
      <c r="L73" s="21">
        <f>R73/K8</f>
        <v>8.1712248046265645E-3</v>
      </c>
      <c r="M73" s="6"/>
      <c r="O73" s="1">
        <v>17</v>
      </c>
      <c r="P73" s="2">
        <f t="shared" si="7"/>
        <v>601018</v>
      </c>
      <c r="Q73" s="21">
        <f>P73/K8</f>
        <v>8.1712248046265645E-3</v>
      </c>
      <c r="R73" s="2">
        <f t="shared" si="8"/>
        <v>601018</v>
      </c>
    </row>
    <row r="74" spans="1:18" ht="17.25" x14ac:dyDescent="0.25">
      <c r="A74" s="38" t="s">
        <v>161</v>
      </c>
      <c r="B74" s="92" t="s">
        <v>162</v>
      </c>
      <c r="C74" s="93"/>
      <c r="D74" s="94"/>
      <c r="E74" s="25" t="s">
        <v>152</v>
      </c>
      <c r="F74" s="83">
        <v>35354</v>
      </c>
      <c r="G74" s="84"/>
      <c r="H74" s="85">
        <v>0</v>
      </c>
      <c r="I74" s="86"/>
      <c r="J74" s="19">
        <f>H74+'[1]1140730(三)'!J74</f>
        <v>35354</v>
      </c>
      <c r="K74" s="20">
        <f>(H74*O74)/K8</f>
        <v>0</v>
      </c>
      <c r="L74" s="21">
        <f>R74/K8</f>
        <v>1.922641130500368E-3</v>
      </c>
      <c r="M74" s="6"/>
      <c r="O74" s="1">
        <v>4</v>
      </c>
      <c r="P74" s="2">
        <f t="shared" si="7"/>
        <v>141416</v>
      </c>
      <c r="Q74" s="21">
        <f>P74/K8</f>
        <v>1.922641130500368E-3</v>
      </c>
      <c r="R74" s="2">
        <f t="shared" si="8"/>
        <v>141416</v>
      </c>
    </row>
    <row r="75" spans="1:18" ht="17.25" x14ac:dyDescent="0.25">
      <c r="A75" s="38" t="s">
        <v>163</v>
      </c>
      <c r="B75" s="92" t="s">
        <v>164</v>
      </c>
      <c r="C75" s="93"/>
      <c r="D75" s="94"/>
      <c r="E75" s="25" t="s">
        <v>152</v>
      </c>
      <c r="F75" s="83">
        <v>35354</v>
      </c>
      <c r="G75" s="84"/>
      <c r="H75" s="85">
        <v>0</v>
      </c>
      <c r="I75" s="86"/>
      <c r="J75" s="19">
        <f>H75+'[1]1140730(三)'!J75</f>
        <v>32000</v>
      </c>
      <c r="K75" s="20">
        <f>(H75*O75)/K8</f>
        <v>0</v>
      </c>
      <c r="L75" s="21">
        <f>R75/K8</f>
        <v>3.4804840287385743E-3</v>
      </c>
      <c r="M75" s="6"/>
      <c r="O75" s="1">
        <v>8</v>
      </c>
      <c r="P75" s="2">
        <f t="shared" si="7"/>
        <v>282832</v>
      </c>
      <c r="Q75" s="21">
        <f>P75/K8</f>
        <v>3.845282261000736E-3</v>
      </c>
      <c r="R75" s="2">
        <f t="shared" si="8"/>
        <v>256000</v>
      </c>
    </row>
    <row r="76" spans="1:18" ht="17.25" x14ac:dyDescent="0.25">
      <c r="A76" s="38" t="s">
        <v>163</v>
      </c>
      <c r="B76" s="92" t="s">
        <v>165</v>
      </c>
      <c r="C76" s="93"/>
      <c r="D76" s="94"/>
      <c r="E76" s="25" t="s">
        <v>45</v>
      </c>
      <c r="F76" s="83">
        <v>1</v>
      </c>
      <c r="G76" s="84"/>
      <c r="H76" s="85">
        <v>0</v>
      </c>
      <c r="I76" s="86"/>
      <c r="J76" s="19">
        <f>H76+'[1]1140730(三)'!J76</f>
        <v>0.75</v>
      </c>
      <c r="K76" s="20">
        <f>(H76*O76)/K8</f>
        <v>0</v>
      </c>
      <c r="L76" s="21">
        <f>R76/K8</f>
        <v>5.3593597720326465E-2</v>
      </c>
      <c r="M76" s="6"/>
      <c r="O76" s="1">
        <v>5255959</v>
      </c>
      <c r="P76" s="2">
        <f t="shared" si="7"/>
        <v>5255959</v>
      </c>
      <c r="Q76" s="21">
        <f>P76/K8</f>
        <v>7.1458130293768629E-2</v>
      </c>
      <c r="R76" s="2">
        <f t="shared" si="8"/>
        <v>3941969.25</v>
      </c>
    </row>
    <row r="77" spans="1:18" ht="17.25" x14ac:dyDescent="0.25">
      <c r="A77" s="38" t="s">
        <v>163</v>
      </c>
      <c r="B77" s="92" t="s">
        <v>166</v>
      </c>
      <c r="C77" s="93"/>
      <c r="D77" s="94"/>
      <c r="E77" s="25" t="s">
        <v>112</v>
      </c>
      <c r="F77" s="83">
        <v>3</v>
      </c>
      <c r="G77" s="84"/>
      <c r="H77" s="85"/>
      <c r="I77" s="86"/>
      <c r="J77" s="19">
        <f>H77+'[1]1140730(三)'!J77</f>
        <v>0</v>
      </c>
      <c r="K77" s="20">
        <f>(H77*O77)/K8</f>
        <v>0</v>
      </c>
      <c r="L77" s="21">
        <f>R77/K8</f>
        <v>0</v>
      </c>
      <c r="M77" s="6"/>
      <c r="O77" s="1">
        <v>304164</v>
      </c>
      <c r="P77" s="2">
        <f t="shared" si="7"/>
        <v>912492</v>
      </c>
      <c r="Q77" s="21">
        <f>P77/K8</f>
        <v>1.2405913407623903E-2</v>
      </c>
      <c r="R77" s="2">
        <f t="shared" si="8"/>
        <v>0</v>
      </c>
    </row>
    <row r="78" spans="1:18" ht="17.25" x14ac:dyDescent="0.25">
      <c r="A78" s="38" t="s">
        <v>163</v>
      </c>
      <c r="B78" s="92" t="s">
        <v>167</v>
      </c>
      <c r="C78" s="93"/>
      <c r="D78" s="94"/>
      <c r="E78" s="25" t="s">
        <v>112</v>
      </c>
      <c r="F78" s="83">
        <v>3</v>
      </c>
      <c r="G78" s="84"/>
      <c r="H78" s="85">
        <v>0</v>
      </c>
      <c r="I78" s="86"/>
      <c r="J78" s="19">
        <f>H78+'[1]1140730(三)'!J78</f>
        <v>1</v>
      </c>
      <c r="K78" s="20">
        <f>(H78*O78)/K8</f>
        <v>0</v>
      </c>
      <c r="L78" s="21">
        <f>R78/K8</f>
        <v>1.8195317911489878E-3</v>
      </c>
      <c r="M78" s="6"/>
      <c r="O78" s="1">
        <v>133832</v>
      </c>
      <c r="P78" s="2">
        <f t="shared" si="7"/>
        <v>401496</v>
      </c>
      <c r="Q78" s="21">
        <f>P78/K8</f>
        <v>5.4585953734469636E-3</v>
      </c>
      <c r="R78" s="2">
        <f t="shared" si="8"/>
        <v>133832</v>
      </c>
    </row>
    <row r="79" spans="1:18" ht="17.25" x14ac:dyDescent="0.25">
      <c r="A79" s="38" t="s">
        <v>163</v>
      </c>
      <c r="B79" s="92" t="s">
        <v>168</v>
      </c>
      <c r="C79" s="93"/>
      <c r="D79" s="94"/>
      <c r="E79" s="25" t="s">
        <v>112</v>
      </c>
      <c r="F79" s="83">
        <v>3</v>
      </c>
      <c r="G79" s="84"/>
      <c r="H79" s="85">
        <v>0</v>
      </c>
      <c r="I79" s="86"/>
      <c r="J79" s="19">
        <f>H79+'[1]1140730(三)'!J79</f>
        <v>1</v>
      </c>
      <c r="K79" s="20">
        <f>(H79*O79)/K8</f>
        <v>0</v>
      </c>
      <c r="L79" s="21">
        <f>R79/K8</f>
        <v>1.09172179381754E-2</v>
      </c>
      <c r="M79" s="6"/>
      <c r="O79" s="1">
        <v>802994</v>
      </c>
      <c r="P79" s="2">
        <f t="shared" si="7"/>
        <v>2408982</v>
      </c>
      <c r="Q79" s="21">
        <f>P79/K8</f>
        <v>3.2751653814526202E-2</v>
      </c>
      <c r="R79" s="2">
        <f t="shared" si="8"/>
        <v>802994</v>
      </c>
    </row>
    <row r="80" spans="1:18" ht="17.25" x14ac:dyDescent="0.25">
      <c r="A80" s="38" t="s">
        <v>169</v>
      </c>
      <c r="B80" s="92" t="s">
        <v>170</v>
      </c>
      <c r="C80" s="93"/>
      <c r="D80" s="94"/>
      <c r="E80" s="25" t="s">
        <v>171</v>
      </c>
      <c r="F80" s="83">
        <v>64</v>
      </c>
      <c r="G80" s="84"/>
      <c r="H80" s="85">
        <v>0</v>
      </c>
      <c r="I80" s="86"/>
      <c r="J80" s="19">
        <f>H80+'[1]1140730(三)'!J80</f>
        <v>128</v>
      </c>
      <c r="K80" s="20">
        <f>(H80*O80)/K8</f>
        <v>0</v>
      </c>
      <c r="L80" s="21">
        <f>R80/K8</f>
        <v>1.2703766704895796E-3</v>
      </c>
      <c r="M80" s="6"/>
      <c r="O80" s="1">
        <v>730</v>
      </c>
      <c r="P80" s="2">
        <f t="shared" si="7"/>
        <v>46720</v>
      </c>
      <c r="Q80" s="21">
        <f>P80/K8</f>
        <v>6.3518833524478979E-4</v>
      </c>
      <c r="R80" s="2">
        <f t="shared" si="8"/>
        <v>93440</v>
      </c>
    </row>
    <row r="81" spans="1:18" ht="17.25" x14ac:dyDescent="0.25">
      <c r="A81" s="38" t="s">
        <v>172</v>
      </c>
      <c r="B81" s="92" t="s">
        <v>173</v>
      </c>
      <c r="C81" s="93"/>
      <c r="D81" s="94"/>
      <c r="E81" s="25" t="s">
        <v>174</v>
      </c>
      <c r="F81" s="83">
        <v>8</v>
      </c>
      <c r="G81" s="84"/>
      <c r="H81" s="85"/>
      <c r="I81" s="86"/>
      <c r="J81" s="19">
        <f>H81+'[1]1140730(三)'!J81</f>
        <v>8</v>
      </c>
      <c r="K81" s="20">
        <f>(H81*O81)/K8</f>
        <v>0</v>
      </c>
      <c r="L81" s="21">
        <f>R81/K8</f>
        <v>4.7639125143359232E-4</v>
      </c>
      <c r="M81" s="6"/>
      <c r="O81" s="1">
        <v>4380</v>
      </c>
      <c r="P81" s="2">
        <f t="shared" si="7"/>
        <v>35040</v>
      </c>
      <c r="Q81" s="21">
        <f>P81/K8</f>
        <v>4.7639125143359232E-4</v>
      </c>
      <c r="R81" s="2">
        <f t="shared" si="8"/>
        <v>35040</v>
      </c>
    </row>
    <row r="82" spans="1:18" ht="17.25" x14ac:dyDescent="0.25">
      <c r="A82" s="38" t="s">
        <v>175</v>
      </c>
      <c r="B82" s="92" t="s">
        <v>176</v>
      </c>
      <c r="C82" s="93"/>
      <c r="D82" s="94"/>
      <c r="E82" s="25" t="s">
        <v>152</v>
      </c>
      <c r="F82" s="83">
        <v>22766</v>
      </c>
      <c r="G82" s="84"/>
      <c r="H82" s="85">
        <v>0</v>
      </c>
      <c r="I82" s="86"/>
      <c r="J82" s="19">
        <f>H82+'[1]1140730(三)'!J82</f>
        <v>21000</v>
      </c>
      <c r="K82" s="20">
        <f>(H82*O82)/K8</f>
        <v>0</v>
      </c>
      <c r="L82" s="21">
        <f>R82/K8</f>
        <v>1.713050732894767E-3</v>
      </c>
      <c r="M82" s="6"/>
      <c r="O82" s="1">
        <v>6</v>
      </c>
      <c r="P82" s="2">
        <f t="shared" si="7"/>
        <v>136596</v>
      </c>
      <c r="Q82" s="21">
        <f>P82/K8</f>
        <v>1.8571101421467745E-3</v>
      </c>
      <c r="R82" s="2">
        <f t="shared" si="8"/>
        <v>126000</v>
      </c>
    </row>
    <row r="83" spans="1:18" ht="17.25" x14ac:dyDescent="0.25">
      <c r="A83" s="38" t="s">
        <v>177</v>
      </c>
      <c r="B83" s="92" t="s">
        <v>178</v>
      </c>
      <c r="C83" s="93"/>
      <c r="D83" s="94"/>
      <c r="E83" s="25" t="s">
        <v>105</v>
      </c>
      <c r="F83" s="83">
        <v>3897</v>
      </c>
      <c r="G83" s="84"/>
      <c r="H83" s="85">
        <v>0</v>
      </c>
      <c r="I83" s="86"/>
      <c r="J83" s="19">
        <f>H83+'[1]1140730(三)'!J83</f>
        <v>7644</v>
      </c>
      <c r="K83" s="20">
        <f>(H83*O83)/K8</f>
        <v>0</v>
      </c>
      <c r="L83" s="21">
        <f>R83/K8</f>
        <v>9.1038368148959492E-2</v>
      </c>
      <c r="M83" s="6"/>
      <c r="O83" s="1">
        <v>876</v>
      </c>
      <c r="P83" s="2">
        <f t="shared" si="7"/>
        <v>3413772</v>
      </c>
      <c r="Q83" s="21">
        <f>P83/K8</f>
        <v>4.6412417670917736E-2</v>
      </c>
      <c r="R83" s="2">
        <f t="shared" si="8"/>
        <v>6696144</v>
      </c>
    </row>
    <row r="84" spans="1:18" ht="17.25" x14ac:dyDescent="0.25">
      <c r="A84" s="38" t="s">
        <v>179</v>
      </c>
      <c r="B84" s="92" t="s">
        <v>180</v>
      </c>
      <c r="C84" s="93"/>
      <c r="D84" s="94"/>
      <c r="E84" s="25" t="s">
        <v>42</v>
      </c>
      <c r="F84" s="83">
        <v>233</v>
      </c>
      <c r="G84" s="84"/>
      <c r="H84" s="85"/>
      <c r="I84" s="86"/>
      <c r="J84" s="19">
        <f>H84+'[1]1140730(三)'!J84</f>
        <v>0</v>
      </c>
      <c r="K84" s="20">
        <f>(H84*O84)/K8</f>
        <v>0</v>
      </c>
      <c r="L84" s="21">
        <f>R84/K8</f>
        <v>0</v>
      </c>
      <c r="M84" s="6"/>
      <c r="O84" s="1">
        <v>1271</v>
      </c>
      <c r="P84" s="2">
        <f t="shared" si="7"/>
        <v>296143</v>
      </c>
      <c r="Q84" s="21">
        <f>P84/K8</f>
        <v>4.0262538348544048E-3</v>
      </c>
      <c r="R84" s="2">
        <f t="shared" si="8"/>
        <v>0</v>
      </c>
    </row>
    <row r="85" spans="1:18" ht="17.25" x14ac:dyDescent="0.25">
      <c r="A85" s="38" t="s">
        <v>179</v>
      </c>
      <c r="B85" s="92" t="s">
        <v>181</v>
      </c>
      <c r="C85" s="93"/>
      <c r="D85" s="94"/>
      <c r="E85" s="25" t="s">
        <v>42</v>
      </c>
      <c r="F85" s="83">
        <v>16</v>
      </c>
      <c r="G85" s="84"/>
      <c r="H85" s="85"/>
      <c r="I85" s="86"/>
      <c r="J85" s="19">
        <f>H85+'[1]1140730(三)'!J85</f>
        <v>0</v>
      </c>
      <c r="K85" s="20">
        <f>(H85*O85)/K8</f>
        <v>0</v>
      </c>
      <c r="L85" s="21">
        <f>R85/K8</f>
        <v>0</v>
      </c>
      <c r="M85" s="6"/>
      <c r="O85" s="1">
        <v>577</v>
      </c>
      <c r="P85" s="2">
        <f t="shared" si="7"/>
        <v>9232</v>
      </c>
      <c r="Q85" s="21">
        <f>P85/K8</f>
        <v>1.2551495528638482E-4</v>
      </c>
      <c r="R85" s="2">
        <f t="shared" si="8"/>
        <v>0</v>
      </c>
    </row>
    <row r="86" spans="1:18" ht="17.25" x14ac:dyDescent="0.25">
      <c r="A86" s="14" t="s">
        <v>182</v>
      </c>
      <c r="B86" s="87" t="s">
        <v>183</v>
      </c>
      <c r="C86" s="87"/>
      <c r="D86" s="87"/>
      <c r="E86" s="16"/>
      <c r="F86" s="87"/>
      <c r="G86" s="87"/>
      <c r="H86" s="87"/>
      <c r="I86" s="87"/>
      <c r="J86" s="15"/>
      <c r="K86" s="15"/>
      <c r="L86" s="15"/>
      <c r="M86" s="31"/>
      <c r="O86" s="1"/>
      <c r="P86" s="2"/>
      <c r="Q86" s="37"/>
      <c r="R86" s="2"/>
    </row>
    <row r="87" spans="1:18" ht="17.25" x14ac:dyDescent="0.25">
      <c r="A87" s="38" t="s">
        <v>184</v>
      </c>
      <c r="B87" s="80" t="s">
        <v>185</v>
      </c>
      <c r="C87" s="81"/>
      <c r="D87" s="82"/>
      <c r="E87" s="25" t="s">
        <v>105</v>
      </c>
      <c r="F87" s="88">
        <v>84.58</v>
      </c>
      <c r="G87" s="89"/>
      <c r="H87" s="85"/>
      <c r="I87" s="86"/>
      <c r="J87" s="19">
        <f>H87+'[1]1140730(三)'!J87</f>
        <v>0</v>
      </c>
      <c r="K87" s="20">
        <f>(H87*O87)/K8</f>
        <v>0</v>
      </c>
      <c r="L87" s="21">
        <f>R87/K8</f>
        <v>0</v>
      </c>
      <c r="M87" s="40"/>
      <c r="O87" s="1">
        <v>6083</v>
      </c>
      <c r="P87" s="2">
        <f t="shared" ref="P87:P126" si="9">F87*O87</f>
        <v>514500.14</v>
      </c>
      <c r="Q87" s="21">
        <f>P87/K8</f>
        <v>6.9949590627100015E-3</v>
      </c>
      <c r="R87" s="2">
        <f t="shared" ref="R87:R126" si="10">J87*O87</f>
        <v>0</v>
      </c>
    </row>
    <row r="88" spans="1:18" ht="17.25" x14ac:dyDescent="0.25">
      <c r="A88" s="38" t="s">
        <v>186</v>
      </c>
      <c r="B88" s="80" t="s">
        <v>187</v>
      </c>
      <c r="C88" s="81"/>
      <c r="D88" s="82"/>
      <c r="E88" s="25" t="s">
        <v>105</v>
      </c>
      <c r="F88" s="88">
        <v>12.76</v>
      </c>
      <c r="G88" s="89"/>
      <c r="H88" s="85"/>
      <c r="I88" s="86"/>
      <c r="J88" s="19">
        <f>H88+'[1]1140730(三)'!J88</f>
        <v>0</v>
      </c>
      <c r="K88" s="20">
        <f>(H88*O88)/K8</f>
        <v>0</v>
      </c>
      <c r="L88" s="21">
        <f>R88/K8</f>
        <v>0</v>
      </c>
      <c r="M88" s="40"/>
      <c r="O88" s="1">
        <v>4380</v>
      </c>
      <c r="P88" s="2">
        <f t="shared" si="9"/>
        <v>55888.799999999996</v>
      </c>
      <c r="Q88" s="21">
        <f>P88/K8</f>
        <v>7.5984404603657968E-4</v>
      </c>
      <c r="R88" s="2">
        <f t="shared" si="10"/>
        <v>0</v>
      </c>
    </row>
    <row r="89" spans="1:18" ht="17.25" x14ac:dyDescent="0.25">
      <c r="A89" s="38" t="s">
        <v>188</v>
      </c>
      <c r="B89" s="80" t="s">
        <v>189</v>
      </c>
      <c r="C89" s="81"/>
      <c r="D89" s="82"/>
      <c r="E89" s="25" t="s">
        <v>105</v>
      </c>
      <c r="F89" s="88">
        <v>330.74</v>
      </c>
      <c r="G89" s="89"/>
      <c r="H89" s="85"/>
      <c r="I89" s="86"/>
      <c r="J89" s="19">
        <f>H89+'[1]1140730(三)'!J89</f>
        <v>330.74</v>
      </c>
      <c r="K89" s="20">
        <f>(H89*O89)/K8</f>
        <v>0</v>
      </c>
      <c r="L89" s="21">
        <f>R89/K8</f>
        <v>6.0164805269365806E-3</v>
      </c>
      <c r="M89" s="40"/>
      <c r="O89" s="1">
        <v>1338</v>
      </c>
      <c r="P89" s="2">
        <f t="shared" si="9"/>
        <v>442530.12</v>
      </c>
      <c r="Q89" s="21">
        <f>P89/K8</f>
        <v>6.0164805269365806E-3</v>
      </c>
      <c r="R89" s="2">
        <f t="shared" si="10"/>
        <v>442530.12</v>
      </c>
    </row>
    <row r="90" spans="1:18" ht="17.25" x14ac:dyDescent="0.25">
      <c r="A90" s="38" t="s">
        <v>190</v>
      </c>
      <c r="B90" s="80" t="s">
        <v>191</v>
      </c>
      <c r="C90" s="81"/>
      <c r="D90" s="82"/>
      <c r="E90" s="25" t="s">
        <v>192</v>
      </c>
      <c r="F90" s="83">
        <v>58</v>
      </c>
      <c r="G90" s="84"/>
      <c r="H90" s="85">
        <v>0</v>
      </c>
      <c r="I90" s="86"/>
      <c r="J90" s="19">
        <f>H90+'[1]1140730(三)'!J90</f>
        <v>58</v>
      </c>
      <c r="K90" s="20">
        <f>(H90*O90)/K8</f>
        <v>0</v>
      </c>
      <c r="L90" s="21">
        <f>R90/K8</f>
        <v>3.3592109133622145E-4</v>
      </c>
      <c r="M90" s="40"/>
      <c r="O90" s="1">
        <v>426</v>
      </c>
      <c r="P90" s="2">
        <f t="shared" si="9"/>
        <v>24708</v>
      </c>
      <c r="Q90" s="21">
        <f>P90/K8</f>
        <v>3.3592109133622145E-4</v>
      </c>
      <c r="R90" s="2">
        <f t="shared" si="10"/>
        <v>24708</v>
      </c>
    </row>
    <row r="91" spans="1:18" ht="17.25" x14ac:dyDescent="0.25">
      <c r="A91" s="38" t="s">
        <v>193</v>
      </c>
      <c r="B91" s="80" t="s">
        <v>194</v>
      </c>
      <c r="C91" s="81"/>
      <c r="D91" s="82"/>
      <c r="E91" s="25" t="s">
        <v>192</v>
      </c>
      <c r="F91" s="83">
        <v>2</v>
      </c>
      <c r="G91" s="84"/>
      <c r="H91" s="85">
        <v>0</v>
      </c>
      <c r="I91" s="86"/>
      <c r="J91" s="19">
        <f>H91+'[1]1140730(三)'!J91</f>
        <v>2</v>
      </c>
      <c r="K91" s="20">
        <f>(H91*O91)/K8</f>
        <v>0</v>
      </c>
      <c r="L91" s="21">
        <f>R91/K8</f>
        <v>3.2738302895322211E-5</v>
      </c>
      <c r="M91" s="40"/>
      <c r="O91" s="1">
        <v>1204</v>
      </c>
      <c r="P91" s="2">
        <f t="shared" si="9"/>
        <v>2408</v>
      </c>
      <c r="Q91" s="21">
        <f>P91/K8</f>
        <v>3.2738302895322211E-5</v>
      </c>
      <c r="R91" s="2">
        <f t="shared" si="10"/>
        <v>2408</v>
      </c>
    </row>
    <row r="92" spans="1:18" ht="17.25" x14ac:dyDescent="0.25">
      <c r="A92" s="38" t="s">
        <v>195</v>
      </c>
      <c r="B92" s="80" t="s">
        <v>196</v>
      </c>
      <c r="C92" s="81"/>
      <c r="D92" s="82"/>
      <c r="E92" s="25" t="s">
        <v>192</v>
      </c>
      <c r="F92" s="83">
        <v>56</v>
      </c>
      <c r="G92" s="84"/>
      <c r="H92" s="85">
        <v>0</v>
      </c>
      <c r="I92" s="86"/>
      <c r="J92" s="19">
        <f>H92+'[1]1140730(三)'!J92</f>
        <v>40</v>
      </c>
      <c r="K92" s="20">
        <f>(H92*O92)/K8</f>
        <v>0</v>
      </c>
      <c r="L92" s="21">
        <f>R92/K8</f>
        <v>3.241200751762797E-4</v>
      </c>
      <c r="M92" s="40"/>
      <c r="O92" s="1">
        <v>596</v>
      </c>
      <c r="P92" s="2">
        <f t="shared" si="9"/>
        <v>33376</v>
      </c>
      <c r="Q92" s="21">
        <f>P92/K8</f>
        <v>4.537681052467916E-4</v>
      </c>
      <c r="R92" s="2">
        <f t="shared" si="10"/>
        <v>23840</v>
      </c>
    </row>
    <row r="93" spans="1:18" ht="17.25" x14ac:dyDescent="0.25">
      <c r="A93" s="38" t="s">
        <v>197</v>
      </c>
      <c r="B93" s="80" t="s">
        <v>198</v>
      </c>
      <c r="C93" s="81"/>
      <c r="D93" s="82"/>
      <c r="E93" s="25" t="s">
        <v>192</v>
      </c>
      <c r="F93" s="83">
        <v>2</v>
      </c>
      <c r="G93" s="84"/>
      <c r="H93" s="85">
        <v>0</v>
      </c>
      <c r="I93" s="86"/>
      <c r="J93" s="19">
        <f>H93+'[1]1140730(三)'!J93</f>
        <v>1</v>
      </c>
      <c r="K93" s="20">
        <f>(H93*O93)/K8</f>
        <v>0</v>
      </c>
      <c r="L93" s="21">
        <f>R93/K8</f>
        <v>3.1269973695698128E-5</v>
      </c>
      <c r="M93" s="40"/>
      <c r="O93" s="1">
        <v>2300</v>
      </c>
      <c r="P93" s="2">
        <f t="shared" si="9"/>
        <v>4600</v>
      </c>
      <c r="Q93" s="21">
        <f>P93/K8</f>
        <v>6.2539947391396255E-5</v>
      </c>
      <c r="R93" s="2">
        <f t="shared" si="10"/>
        <v>2300</v>
      </c>
    </row>
    <row r="94" spans="1:18" ht="17.25" x14ac:dyDescent="0.25">
      <c r="A94" s="38" t="s">
        <v>199</v>
      </c>
      <c r="B94" s="80" t="s">
        <v>200</v>
      </c>
      <c r="C94" s="81"/>
      <c r="D94" s="82"/>
      <c r="E94" s="25" t="s">
        <v>192</v>
      </c>
      <c r="F94" s="83">
        <v>3</v>
      </c>
      <c r="G94" s="84"/>
      <c r="H94" s="85"/>
      <c r="I94" s="86"/>
      <c r="J94" s="19">
        <f>H94+'[1]1140730(三)'!J94</f>
        <v>0</v>
      </c>
      <c r="K94" s="20">
        <f>(H94*O94)/K8</f>
        <v>0</v>
      </c>
      <c r="L94" s="21">
        <f>R94/K8</f>
        <v>0</v>
      </c>
      <c r="M94" s="40"/>
      <c r="O94" s="1">
        <v>304</v>
      </c>
      <c r="P94" s="2">
        <f t="shared" si="9"/>
        <v>912</v>
      </c>
      <c r="Q94" s="21">
        <f>P94/K8</f>
        <v>1.239922435238117E-5</v>
      </c>
      <c r="R94" s="2">
        <f t="shared" si="10"/>
        <v>0</v>
      </c>
    </row>
    <row r="95" spans="1:18" ht="17.25" x14ac:dyDescent="0.25">
      <c r="A95" s="38" t="s">
        <v>201</v>
      </c>
      <c r="B95" s="80" t="s">
        <v>202</v>
      </c>
      <c r="C95" s="81"/>
      <c r="D95" s="82"/>
      <c r="E95" s="25" t="s">
        <v>105</v>
      </c>
      <c r="F95" s="88">
        <v>1019.08</v>
      </c>
      <c r="G95" s="89"/>
      <c r="H95" s="85">
        <v>0</v>
      </c>
      <c r="I95" s="86"/>
      <c r="J95" s="19">
        <f>H95+'[1]1140730(三)'!J95</f>
        <v>600</v>
      </c>
      <c r="K95" s="20">
        <f>(H95*O95)/K8</f>
        <v>0</v>
      </c>
      <c r="L95" s="21">
        <f>R95/K8</f>
        <v>3.425285727345298E-2</v>
      </c>
      <c r="M95" s="40"/>
      <c r="O95" s="1">
        <v>4199</v>
      </c>
      <c r="P95" s="2">
        <f t="shared" si="9"/>
        <v>4279116.92</v>
      </c>
      <c r="Q95" s="21">
        <f>P95/K8</f>
        <v>5.8177336317050778E-2</v>
      </c>
      <c r="R95" s="2">
        <f t="shared" si="10"/>
        <v>2519400</v>
      </c>
    </row>
    <row r="96" spans="1:18" ht="17.25" x14ac:dyDescent="0.25">
      <c r="A96" s="38" t="s">
        <v>203</v>
      </c>
      <c r="B96" s="80" t="s">
        <v>204</v>
      </c>
      <c r="C96" s="81"/>
      <c r="D96" s="82"/>
      <c r="E96" s="25" t="s">
        <v>105</v>
      </c>
      <c r="F96" s="83">
        <v>1155</v>
      </c>
      <c r="G96" s="84"/>
      <c r="H96" s="85">
        <v>0</v>
      </c>
      <c r="I96" s="86"/>
      <c r="J96" s="19">
        <f>H96+'[1]1140730(三)'!J96</f>
        <v>600</v>
      </c>
      <c r="K96" s="20">
        <f>(H96*O96)/K8</f>
        <v>0</v>
      </c>
      <c r="L96" s="21">
        <f>R96/K8</f>
        <v>3.425285727345298E-2</v>
      </c>
      <c r="M96" s="40"/>
      <c r="O96" s="1">
        <v>4199</v>
      </c>
      <c r="P96" s="2">
        <f t="shared" si="9"/>
        <v>4849845</v>
      </c>
      <c r="Q96" s="21">
        <f>P96/K8</f>
        <v>6.5936750251396989E-2</v>
      </c>
      <c r="R96" s="2">
        <f t="shared" si="10"/>
        <v>2519400</v>
      </c>
    </row>
    <row r="97" spans="1:18" ht="17.25" x14ac:dyDescent="0.25">
      <c r="A97" s="38" t="s">
        <v>205</v>
      </c>
      <c r="B97" s="80" t="s">
        <v>206</v>
      </c>
      <c r="C97" s="81"/>
      <c r="D97" s="82"/>
      <c r="E97" s="25" t="s">
        <v>100</v>
      </c>
      <c r="F97" s="83">
        <v>1</v>
      </c>
      <c r="G97" s="84"/>
      <c r="H97" s="85">
        <v>0</v>
      </c>
      <c r="I97" s="86"/>
      <c r="J97" s="19">
        <f>H97+'[1]1140730(三)'!J97</f>
        <v>1</v>
      </c>
      <c r="K97" s="20">
        <f>(H97*O97)/K8</f>
        <v>0</v>
      </c>
      <c r="L97" s="21">
        <f>R97/K8</f>
        <v>4.0294488104276605E-3</v>
      </c>
      <c r="M97" s="40"/>
      <c r="O97" s="1">
        <v>296378</v>
      </c>
      <c r="P97" s="2">
        <f t="shared" si="9"/>
        <v>296378</v>
      </c>
      <c r="Q97" s="21">
        <f>P97/K8</f>
        <v>4.0294488104276605E-3</v>
      </c>
      <c r="R97" s="2">
        <f t="shared" si="10"/>
        <v>296378</v>
      </c>
    </row>
    <row r="98" spans="1:18" ht="17.25" x14ac:dyDescent="0.25">
      <c r="A98" s="38" t="s">
        <v>207</v>
      </c>
      <c r="B98" s="80" t="s">
        <v>208</v>
      </c>
      <c r="C98" s="81"/>
      <c r="D98" s="82"/>
      <c r="E98" s="25" t="s">
        <v>105</v>
      </c>
      <c r="F98" s="88">
        <v>60.72</v>
      </c>
      <c r="G98" s="89"/>
      <c r="H98" s="85"/>
      <c r="I98" s="86"/>
      <c r="J98" s="19">
        <f>H98+'[1]1140730(三)'!J98</f>
        <v>0</v>
      </c>
      <c r="K98" s="20">
        <f>(H98*O98)/K8</f>
        <v>0</v>
      </c>
      <c r="L98" s="21">
        <f>R98/K8</f>
        <v>0</v>
      </c>
      <c r="M98" s="40"/>
      <c r="O98" s="1">
        <v>4199</v>
      </c>
      <c r="P98" s="2">
        <f t="shared" si="9"/>
        <v>254963.28</v>
      </c>
      <c r="Q98" s="21">
        <f>P98/K8</f>
        <v>3.4663891560734418E-3</v>
      </c>
      <c r="R98" s="2">
        <f t="shared" si="10"/>
        <v>0</v>
      </c>
    </row>
    <row r="99" spans="1:18" ht="17.25" x14ac:dyDescent="0.25">
      <c r="A99" s="38" t="s">
        <v>209</v>
      </c>
      <c r="B99" s="80" t="s">
        <v>210</v>
      </c>
      <c r="C99" s="81"/>
      <c r="D99" s="82"/>
      <c r="E99" s="25" t="s">
        <v>42</v>
      </c>
      <c r="F99" s="90">
        <v>43.4</v>
      </c>
      <c r="G99" s="91"/>
      <c r="H99" s="85">
        <v>0</v>
      </c>
      <c r="I99" s="86"/>
      <c r="J99" s="19">
        <f>H99+'[1]1140730(三)'!J99</f>
        <v>0</v>
      </c>
      <c r="K99" s="20">
        <f>(H99*O99)/K8</f>
        <v>0</v>
      </c>
      <c r="L99" s="21">
        <f>R99/K8</f>
        <v>0</v>
      </c>
      <c r="M99" s="40"/>
      <c r="O99" s="1">
        <v>8030</v>
      </c>
      <c r="P99" s="2">
        <f t="shared" si="9"/>
        <v>348502</v>
      </c>
      <c r="Q99" s="21">
        <f>P99/K8</f>
        <v>4.7381079882166041E-3</v>
      </c>
      <c r="R99" s="2">
        <f t="shared" si="10"/>
        <v>0</v>
      </c>
    </row>
    <row r="100" spans="1:18" ht="17.25" x14ac:dyDescent="0.25">
      <c r="A100" s="38" t="s">
        <v>211</v>
      </c>
      <c r="B100" s="80" t="s">
        <v>212</v>
      </c>
      <c r="C100" s="81"/>
      <c r="D100" s="82"/>
      <c r="E100" s="25" t="s">
        <v>213</v>
      </c>
      <c r="F100" s="83">
        <v>4</v>
      </c>
      <c r="G100" s="84"/>
      <c r="H100" s="85">
        <v>0</v>
      </c>
      <c r="I100" s="86"/>
      <c r="J100" s="19">
        <f>H100+'[1]1140730(三)'!J100</f>
        <v>4</v>
      </c>
      <c r="K100" s="20">
        <f>(H100*O100)/K8</f>
        <v>0</v>
      </c>
      <c r="L100" s="21">
        <f>R100/K8</f>
        <v>9.4614783018740173E-4</v>
      </c>
      <c r="M100" s="40"/>
      <c r="O100" s="1">
        <v>17398</v>
      </c>
      <c r="P100" s="2">
        <f t="shared" si="9"/>
        <v>69592</v>
      </c>
      <c r="Q100" s="21">
        <f>P100/K8</f>
        <v>9.4614783018740173E-4</v>
      </c>
      <c r="R100" s="2">
        <f t="shared" si="10"/>
        <v>69592</v>
      </c>
    </row>
    <row r="101" spans="1:18" ht="17.25" x14ac:dyDescent="0.25">
      <c r="A101" s="38" t="s">
        <v>214</v>
      </c>
      <c r="B101" s="80" t="s">
        <v>215</v>
      </c>
      <c r="C101" s="81"/>
      <c r="D101" s="82"/>
      <c r="E101" s="25" t="s">
        <v>213</v>
      </c>
      <c r="F101" s="83">
        <v>6</v>
      </c>
      <c r="G101" s="84"/>
      <c r="H101" s="85"/>
      <c r="I101" s="86"/>
      <c r="J101" s="19">
        <f>H101+'[1]1140730(三)'!J101</f>
        <v>0</v>
      </c>
      <c r="K101" s="20">
        <f>(H101*O101)/K8</f>
        <v>0</v>
      </c>
      <c r="L101" s="21">
        <f>R101/K8</f>
        <v>0</v>
      </c>
      <c r="M101" s="40"/>
      <c r="O101" s="1">
        <v>3638</v>
      </c>
      <c r="P101" s="2">
        <f t="shared" si="9"/>
        <v>21828</v>
      </c>
      <c r="Q101" s="21">
        <f>P101/K8</f>
        <v>2.9676564601291248E-4</v>
      </c>
      <c r="R101" s="2">
        <f t="shared" si="10"/>
        <v>0</v>
      </c>
    </row>
    <row r="102" spans="1:18" ht="17.25" x14ac:dyDescent="0.25">
      <c r="A102" s="38" t="s">
        <v>216</v>
      </c>
      <c r="B102" s="80" t="s">
        <v>217</v>
      </c>
      <c r="C102" s="81"/>
      <c r="D102" s="82"/>
      <c r="E102" s="25" t="s">
        <v>213</v>
      </c>
      <c r="F102" s="83">
        <v>26</v>
      </c>
      <c r="G102" s="84"/>
      <c r="H102" s="85"/>
      <c r="I102" s="86"/>
      <c r="J102" s="19">
        <f>H102+'[1]1140730(三)'!J102</f>
        <v>0</v>
      </c>
      <c r="K102" s="20">
        <f>(H102*O102)/K8</f>
        <v>0</v>
      </c>
      <c r="L102" s="21">
        <f>R102/K8</f>
        <v>0</v>
      </c>
      <c r="M102" s="40"/>
      <c r="O102" s="1">
        <v>3747</v>
      </c>
      <c r="P102" s="2">
        <f t="shared" si="9"/>
        <v>97422</v>
      </c>
      <c r="Q102" s="21">
        <f>P102/K8</f>
        <v>1.324514511905349E-3</v>
      </c>
      <c r="R102" s="2">
        <f t="shared" si="10"/>
        <v>0</v>
      </c>
    </row>
    <row r="103" spans="1:18" ht="17.25" x14ac:dyDescent="0.25">
      <c r="A103" s="38" t="s">
        <v>218</v>
      </c>
      <c r="B103" s="80" t="s">
        <v>219</v>
      </c>
      <c r="C103" s="81"/>
      <c r="D103" s="82"/>
      <c r="E103" s="25" t="s">
        <v>213</v>
      </c>
      <c r="F103" s="83">
        <v>1</v>
      </c>
      <c r="G103" s="84"/>
      <c r="H103" s="85"/>
      <c r="I103" s="86"/>
      <c r="J103" s="19">
        <f>H103+'[1]1140730(三)'!J103</f>
        <v>0</v>
      </c>
      <c r="K103" s="20">
        <f>(H103*O103)/K8</f>
        <v>0</v>
      </c>
      <c r="L103" s="21">
        <f>R103/K8</f>
        <v>0</v>
      </c>
      <c r="M103" s="40"/>
      <c r="O103" s="1">
        <v>16897</v>
      </c>
      <c r="P103" s="2">
        <f t="shared" si="9"/>
        <v>16897</v>
      </c>
      <c r="Q103" s="21">
        <f>P103/K8</f>
        <v>2.2972554153748316E-4</v>
      </c>
      <c r="R103" s="2">
        <f t="shared" si="10"/>
        <v>0</v>
      </c>
    </row>
    <row r="104" spans="1:18" ht="17.25" x14ac:dyDescent="0.25">
      <c r="A104" s="38" t="s">
        <v>220</v>
      </c>
      <c r="B104" s="80" t="s">
        <v>221</v>
      </c>
      <c r="C104" s="81"/>
      <c r="D104" s="82"/>
      <c r="E104" s="25" t="s">
        <v>45</v>
      </c>
      <c r="F104" s="83">
        <v>1</v>
      </c>
      <c r="G104" s="84"/>
      <c r="H104" s="85"/>
      <c r="I104" s="86"/>
      <c r="J104" s="19">
        <f>H104+'[1]1140730(三)'!J104</f>
        <v>0</v>
      </c>
      <c r="K104" s="20">
        <f>(H104*O104)/K8</f>
        <v>0</v>
      </c>
      <c r="L104" s="21">
        <f>R104/K8</f>
        <v>0</v>
      </c>
      <c r="M104" s="40"/>
      <c r="O104" s="1">
        <v>2044</v>
      </c>
      <c r="P104" s="2">
        <f t="shared" si="9"/>
        <v>2044</v>
      </c>
      <c r="Q104" s="21">
        <f>P104/K8</f>
        <v>2.7789489666959552E-5</v>
      </c>
      <c r="R104" s="2">
        <f t="shared" si="10"/>
        <v>0</v>
      </c>
    </row>
    <row r="105" spans="1:18" ht="17.25" x14ac:dyDescent="0.25">
      <c r="A105" s="38" t="s">
        <v>222</v>
      </c>
      <c r="B105" s="80" t="s">
        <v>223</v>
      </c>
      <c r="C105" s="81"/>
      <c r="D105" s="82"/>
      <c r="E105" s="25" t="s">
        <v>213</v>
      </c>
      <c r="F105" s="83">
        <v>7</v>
      </c>
      <c r="G105" s="84"/>
      <c r="H105" s="85"/>
      <c r="I105" s="86"/>
      <c r="J105" s="19">
        <f>H105+'[1]1140730(三)'!J105</f>
        <v>0</v>
      </c>
      <c r="K105" s="20">
        <f>(H105*O105)/K8</f>
        <v>0</v>
      </c>
      <c r="L105" s="21">
        <f>R105/K8</f>
        <v>0</v>
      </c>
      <c r="M105" s="40"/>
      <c r="O105" s="1">
        <v>4804</v>
      </c>
      <c r="P105" s="2">
        <f t="shared" si="9"/>
        <v>33628</v>
      </c>
      <c r="Q105" s="21">
        <f>P105/K8</f>
        <v>4.5719420671258115E-4</v>
      </c>
      <c r="R105" s="2">
        <f t="shared" si="10"/>
        <v>0</v>
      </c>
    </row>
    <row r="106" spans="1:18" ht="17.25" x14ac:dyDescent="0.25">
      <c r="A106" s="38" t="s">
        <v>224</v>
      </c>
      <c r="B106" s="80" t="s">
        <v>225</v>
      </c>
      <c r="C106" s="81"/>
      <c r="D106" s="82"/>
      <c r="E106" s="25" t="s">
        <v>213</v>
      </c>
      <c r="F106" s="83">
        <v>2</v>
      </c>
      <c r="G106" s="84"/>
      <c r="H106" s="85"/>
      <c r="I106" s="86"/>
      <c r="J106" s="19">
        <f>H106+'[1]1140730(三)'!J106</f>
        <v>0</v>
      </c>
      <c r="K106" s="20">
        <f>(H106*O106)/K8</f>
        <v>0</v>
      </c>
      <c r="L106" s="21">
        <f>R106/K8</f>
        <v>0</v>
      </c>
      <c r="M106" s="40"/>
      <c r="O106" s="1">
        <v>3407</v>
      </c>
      <c r="P106" s="2">
        <f t="shared" si="9"/>
        <v>6814</v>
      </c>
      <c r="Q106" s="21">
        <f>P106/K8</f>
        <v>9.2640695983690013E-5</v>
      </c>
      <c r="R106" s="2">
        <f t="shared" si="10"/>
        <v>0</v>
      </c>
    </row>
    <row r="107" spans="1:18" ht="17.25" x14ac:dyDescent="0.25">
      <c r="A107" s="38" t="s">
        <v>226</v>
      </c>
      <c r="B107" s="80" t="s">
        <v>227</v>
      </c>
      <c r="C107" s="81"/>
      <c r="D107" s="82"/>
      <c r="E107" s="25" t="s">
        <v>228</v>
      </c>
      <c r="F107" s="83">
        <v>4</v>
      </c>
      <c r="G107" s="84"/>
      <c r="H107" s="85"/>
      <c r="I107" s="86"/>
      <c r="J107" s="19">
        <f>H107+'[1]1140730(三)'!J107</f>
        <v>0</v>
      </c>
      <c r="K107" s="20">
        <f>(H107*O107)/K8</f>
        <v>0</v>
      </c>
      <c r="L107" s="21">
        <f>R107/K8</f>
        <v>0</v>
      </c>
      <c r="M107" s="40"/>
      <c r="O107" s="1">
        <v>6132</v>
      </c>
      <c r="P107" s="2">
        <f t="shared" si="9"/>
        <v>24528</v>
      </c>
      <c r="Q107" s="21">
        <f>P107/K8</f>
        <v>3.3347387600351461E-4</v>
      </c>
      <c r="R107" s="2">
        <f t="shared" si="10"/>
        <v>0</v>
      </c>
    </row>
    <row r="108" spans="1:18" ht="17.25" x14ac:dyDescent="0.25">
      <c r="A108" s="38" t="s">
        <v>229</v>
      </c>
      <c r="B108" s="80" t="s">
        <v>230</v>
      </c>
      <c r="C108" s="81"/>
      <c r="D108" s="82"/>
      <c r="E108" s="25" t="s">
        <v>213</v>
      </c>
      <c r="F108" s="83">
        <v>13</v>
      </c>
      <c r="G108" s="84"/>
      <c r="H108" s="85"/>
      <c r="I108" s="86"/>
      <c r="J108" s="19">
        <f>H108+'[1]1140730(三)'!J108</f>
        <v>0</v>
      </c>
      <c r="K108" s="20">
        <f>(H108*O108)/K8</f>
        <v>0</v>
      </c>
      <c r="L108" s="21">
        <f>R108/K8</f>
        <v>0</v>
      </c>
      <c r="M108" s="40"/>
      <c r="O108" s="1">
        <v>9130</v>
      </c>
      <c r="P108" s="2">
        <f t="shared" si="9"/>
        <v>118690</v>
      </c>
      <c r="Q108" s="21">
        <f>P108/K8</f>
        <v>1.6136665991053959E-3</v>
      </c>
      <c r="R108" s="2">
        <f t="shared" si="10"/>
        <v>0</v>
      </c>
    </row>
    <row r="109" spans="1:18" ht="17.25" x14ac:dyDescent="0.25">
      <c r="A109" s="38" t="s">
        <v>231</v>
      </c>
      <c r="B109" s="80" t="s">
        <v>232</v>
      </c>
      <c r="C109" s="81"/>
      <c r="D109" s="82"/>
      <c r="E109" s="25" t="s">
        <v>228</v>
      </c>
      <c r="F109" s="83">
        <v>1</v>
      </c>
      <c r="G109" s="84"/>
      <c r="H109" s="85"/>
      <c r="I109" s="86"/>
      <c r="J109" s="19">
        <f>H109+'[1]1140730(三)'!J109</f>
        <v>0</v>
      </c>
      <c r="K109" s="20">
        <f>(H109*O109)/K8</f>
        <v>0</v>
      </c>
      <c r="L109" s="21">
        <f>R109/K8</f>
        <v>0</v>
      </c>
      <c r="M109" s="40"/>
      <c r="O109" s="1">
        <v>9130</v>
      </c>
      <c r="P109" s="2">
        <f t="shared" si="9"/>
        <v>9130</v>
      </c>
      <c r="Q109" s="21">
        <f>P109/K8</f>
        <v>1.2412819993118431E-4</v>
      </c>
      <c r="R109" s="2">
        <f t="shared" si="10"/>
        <v>0</v>
      </c>
    </row>
    <row r="110" spans="1:18" ht="17.25" x14ac:dyDescent="0.25">
      <c r="A110" s="38" t="s">
        <v>233</v>
      </c>
      <c r="B110" s="80" t="s">
        <v>234</v>
      </c>
      <c r="C110" s="81"/>
      <c r="D110" s="82"/>
      <c r="E110" s="25" t="s">
        <v>228</v>
      </c>
      <c r="F110" s="83">
        <v>3</v>
      </c>
      <c r="G110" s="84"/>
      <c r="H110" s="85"/>
      <c r="I110" s="86"/>
      <c r="J110" s="19">
        <f>H110+'[1]1140730(三)'!J110</f>
        <v>0</v>
      </c>
      <c r="K110" s="20">
        <f>(H110*O110)/K8</f>
        <v>0</v>
      </c>
      <c r="L110" s="21">
        <f>R110/K8</f>
        <v>0</v>
      </c>
      <c r="M110" s="40"/>
      <c r="O110" s="1">
        <v>3526</v>
      </c>
      <c r="P110" s="2">
        <f t="shared" si="9"/>
        <v>10578</v>
      </c>
      <c r="Q110" s="21">
        <f>P110/K8</f>
        <v>1.4381468771873686E-4</v>
      </c>
      <c r="R110" s="2">
        <f t="shared" si="10"/>
        <v>0</v>
      </c>
    </row>
    <row r="111" spans="1:18" ht="17.25" x14ac:dyDescent="0.25">
      <c r="A111" s="38" t="s">
        <v>235</v>
      </c>
      <c r="B111" s="80" t="s">
        <v>339</v>
      </c>
      <c r="C111" s="81"/>
      <c r="D111" s="82"/>
      <c r="E111" s="25" t="s">
        <v>213</v>
      </c>
      <c r="F111" s="83">
        <v>1</v>
      </c>
      <c r="G111" s="84"/>
      <c r="H111" s="85"/>
      <c r="I111" s="86"/>
      <c r="J111" s="19">
        <f>H111+'[1]1140730(三)'!J111</f>
        <v>0</v>
      </c>
      <c r="K111" s="20">
        <f>(H111*O111)/K8</f>
        <v>0</v>
      </c>
      <c r="L111" s="21">
        <f>R111/K8</f>
        <v>0</v>
      </c>
      <c r="M111" s="40"/>
      <c r="O111" s="1">
        <v>18736</v>
      </c>
      <c r="P111" s="2">
        <f t="shared" si="9"/>
        <v>18736</v>
      </c>
      <c r="Q111" s="21">
        <f>P111/K8</f>
        <v>2.547279248533044E-4</v>
      </c>
      <c r="R111" s="2">
        <f t="shared" si="10"/>
        <v>0</v>
      </c>
    </row>
    <row r="112" spans="1:18" ht="17.25" x14ac:dyDescent="0.25">
      <c r="A112" s="38" t="s">
        <v>236</v>
      </c>
      <c r="B112" s="80" t="s">
        <v>237</v>
      </c>
      <c r="C112" s="81"/>
      <c r="D112" s="82"/>
      <c r="E112" s="25" t="s">
        <v>228</v>
      </c>
      <c r="F112" s="83">
        <v>1</v>
      </c>
      <c r="G112" s="84"/>
      <c r="H112" s="85"/>
      <c r="I112" s="86"/>
      <c r="J112" s="19">
        <f>H112+'[1]1140730(三)'!J112</f>
        <v>0</v>
      </c>
      <c r="K112" s="20">
        <f>(H112*O112)/K8</f>
        <v>0</v>
      </c>
      <c r="L112" s="21">
        <f>R112/K8</f>
        <v>0</v>
      </c>
      <c r="M112" s="40"/>
      <c r="O112" s="1">
        <v>101049</v>
      </c>
      <c r="P112" s="2">
        <f t="shared" si="9"/>
        <v>101049</v>
      </c>
      <c r="Q112" s="21">
        <f>P112/K8</f>
        <v>1.3738259008593914E-3</v>
      </c>
      <c r="R112" s="2">
        <f t="shared" si="10"/>
        <v>0</v>
      </c>
    </row>
    <row r="113" spans="1:18" ht="17.25" x14ac:dyDescent="0.25">
      <c r="A113" s="38" t="s">
        <v>238</v>
      </c>
      <c r="B113" s="80" t="s">
        <v>237</v>
      </c>
      <c r="C113" s="81"/>
      <c r="D113" s="82"/>
      <c r="E113" s="25" t="s">
        <v>228</v>
      </c>
      <c r="F113" s="83">
        <v>1</v>
      </c>
      <c r="G113" s="84"/>
      <c r="H113" s="85"/>
      <c r="I113" s="86"/>
      <c r="J113" s="19">
        <f>H113+'[1]1140730(三)'!J113</f>
        <v>0</v>
      </c>
      <c r="K113" s="20">
        <f>(H113*O113)/K8</f>
        <v>0</v>
      </c>
      <c r="L113" s="21">
        <f>R113/K8</f>
        <v>0</v>
      </c>
      <c r="M113" s="40"/>
      <c r="O113" s="1">
        <v>72234</v>
      </c>
      <c r="P113" s="2">
        <f t="shared" si="9"/>
        <v>72234</v>
      </c>
      <c r="Q113" s="21">
        <f>P113/K8</f>
        <v>9.820675130152428E-4</v>
      </c>
      <c r="R113" s="2">
        <f t="shared" si="10"/>
        <v>0</v>
      </c>
    </row>
    <row r="114" spans="1:18" ht="17.25" x14ac:dyDescent="0.25">
      <c r="A114" s="38" t="s">
        <v>239</v>
      </c>
      <c r="B114" s="80" t="s">
        <v>237</v>
      </c>
      <c r="C114" s="81"/>
      <c r="D114" s="82"/>
      <c r="E114" s="25" t="s">
        <v>228</v>
      </c>
      <c r="F114" s="83">
        <v>1</v>
      </c>
      <c r="G114" s="84"/>
      <c r="H114" s="85"/>
      <c r="I114" s="86"/>
      <c r="J114" s="19">
        <f>H114+'[1]1140730(三)'!J114</f>
        <v>0</v>
      </c>
      <c r="K114" s="20">
        <f>(H114*O114)/K8</f>
        <v>0</v>
      </c>
      <c r="L114" s="21">
        <f>R114/K8</f>
        <v>0</v>
      </c>
      <c r="M114" s="40"/>
      <c r="O114" s="1">
        <v>29420</v>
      </c>
      <c r="P114" s="2">
        <f t="shared" si="9"/>
        <v>29420</v>
      </c>
      <c r="Q114" s="21">
        <f>P114/K8</f>
        <v>3.9998375049019085E-4</v>
      </c>
      <c r="R114" s="2">
        <f t="shared" si="10"/>
        <v>0</v>
      </c>
    </row>
    <row r="115" spans="1:18" ht="17.25" x14ac:dyDescent="0.25">
      <c r="A115" s="38" t="s">
        <v>240</v>
      </c>
      <c r="B115" s="80" t="s">
        <v>241</v>
      </c>
      <c r="C115" s="81"/>
      <c r="D115" s="82"/>
      <c r="E115" s="25" t="s">
        <v>228</v>
      </c>
      <c r="F115" s="83">
        <v>19</v>
      </c>
      <c r="G115" s="84"/>
      <c r="H115" s="85"/>
      <c r="I115" s="86"/>
      <c r="J115" s="19">
        <f>H115+'[1]1140730(三)'!J115</f>
        <v>0</v>
      </c>
      <c r="K115" s="20">
        <f>(H115*O115)/K8</f>
        <v>0</v>
      </c>
      <c r="L115" s="21">
        <f>R115/K8</f>
        <v>0</v>
      </c>
      <c r="M115" s="40"/>
      <c r="O115" s="1">
        <v>487</v>
      </c>
      <c r="P115" s="2">
        <f t="shared" si="9"/>
        <v>9253</v>
      </c>
      <c r="Q115" s="21">
        <f>P115/K8</f>
        <v>1.258004637418673E-4</v>
      </c>
      <c r="R115" s="2">
        <f t="shared" si="10"/>
        <v>0</v>
      </c>
    </row>
    <row r="116" spans="1:18" ht="17.25" x14ac:dyDescent="0.25">
      <c r="A116" s="38" t="s">
        <v>242</v>
      </c>
      <c r="B116" s="80" t="s">
        <v>243</v>
      </c>
      <c r="C116" s="81"/>
      <c r="D116" s="82"/>
      <c r="E116" s="25" t="s">
        <v>105</v>
      </c>
      <c r="F116" s="88">
        <v>174.35</v>
      </c>
      <c r="G116" s="89"/>
      <c r="H116" s="85"/>
      <c r="I116" s="86"/>
      <c r="J116" s="19">
        <f>H116+'[1]1140730(三)'!J116</f>
        <v>0</v>
      </c>
      <c r="K116" s="20">
        <f>(H116*O116)/K8</f>
        <v>0</v>
      </c>
      <c r="L116" s="21">
        <f>R116/K8</f>
        <v>0</v>
      </c>
      <c r="M116" s="40"/>
      <c r="O116" s="1">
        <v>3893</v>
      </c>
      <c r="P116" s="2">
        <f t="shared" si="9"/>
        <v>678744.54999999993</v>
      </c>
      <c r="Q116" s="21">
        <f>P116/K8</f>
        <v>9.2279670541732441E-3</v>
      </c>
      <c r="R116" s="2">
        <f t="shared" si="10"/>
        <v>0</v>
      </c>
    </row>
    <row r="117" spans="1:18" ht="17.25" x14ac:dyDescent="0.25">
      <c r="A117" s="38" t="s">
        <v>244</v>
      </c>
      <c r="B117" s="80" t="s">
        <v>245</v>
      </c>
      <c r="C117" s="81"/>
      <c r="D117" s="82"/>
      <c r="E117" s="25" t="s">
        <v>246</v>
      </c>
      <c r="F117" s="83">
        <v>13</v>
      </c>
      <c r="G117" s="84"/>
      <c r="H117" s="85"/>
      <c r="I117" s="86"/>
      <c r="J117" s="19">
        <f>H117+'[1]1140730(三)'!J117</f>
        <v>0</v>
      </c>
      <c r="K117" s="20">
        <f>(H117*O117)/K8</f>
        <v>0</v>
      </c>
      <c r="L117" s="21">
        <f>R117/K8</f>
        <v>0</v>
      </c>
      <c r="M117" s="40"/>
      <c r="O117" s="1">
        <v>2068</v>
      </c>
      <c r="P117" s="2">
        <f t="shared" si="9"/>
        <v>26884</v>
      </c>
      <c r="Q117" s="21">
        <f>P117/K8</f>
        <v>3.6550520558049931E-4</v>
      </c>
      <c r="R117" s="2">
        <f t="shared" si="10"/>
        <v>0</v>
      </c>
    </row>
    <row r="118" spans="1:18" ht="17.25" x14ac:dyDescent="0.25">
      <c r="A118" s="38" t="s">
        <v>247</v>
      </c>
      <c r="B118" s="80" t="s">
        <v>248</v>
      </c>
      <c r="C118" s="81"/>
      <c r="D118" s="82"/>
      <c r="E118" s="25" t="s">
        <v>105</v>
      </c>
      <c r="F118" s="88">
        <v>120.88</v>
      </c>
      <c r="G118" s="89"/>
      <c r="H118" s="85"/>
      <c r="I118" s="86"/>
      <c r="J118" s="19">
        <f>H118+'[1]1140730(三)'!J118</f>
        <v>0</v>
      </c>
      <c r="K118" s="20">
        <f>(H118*O118)/K8</f>
        <v>0</v>
      </c>
      <c r="L118" s="21">
        <f>R118/K8</f>
        <v>0</v>
      </c>
      <c r="M118" s="40"/>
      <c r="O118" s="1">
        <v>2737</v>
      </c>
      <c r="P118" s="2">
        <f t="shared" si="9"/>
        <v>330848.56</v>
      </c>
      <c r="Q118" s="21">
        <f>P118/K8</f>
        <v>4.4980981601998272E-3</v>
      </c>
      <c r="R118" s="2">
        <f t="shared" si="10"/>
        <v>0</v>
      </c>
    </row>
    <row r="119" spans="1:18" ht="17.25" x14ac:dyDescent="0.25">
      <c r="A119" s="38" t="s">
        <v>249</v>
      </c>
      <c r="B119" s="80" t="s">
        <v>250</v>
      </c>
      <c r="C119" s="81"/>
      <c r="D119" s="82"/>
      <c r="E119" s="25" t="s">
        <v>105</v>
      </c>
      <c r="F119" s="83">
        <v>5557</v>
      </c>
      <c r="G119" s="84"/>
      <c r="H119" s="85"/>
      <c r="I119" s="86"/>
      <c r="J119" s="19">
        <f>H119+'[1]1140730(三)'!J119</f>
        <v>0</v>
      </c>
      <c r="K119" s="20">
        <f>(H119*O119)/K8</f>
        <v>0</v>
      </c>
      <c r="L119" s="21">
        <f>R119/K8</f>
        <v>0</v>
      </c>
      <c r="M119" s="40"/>
      <c r="O119" s="1">
        <v>438</v>
      </c>
      <c r="P119" s="2">
        <f t="shared" si="9"/>
        <v>2433966</v>
      </c>
      <c r="Q119" s="21">
        <f>P119/K8</f>
        <v>3.3091327302705906E-2</v>
      </c>
      <c r="R119" s="2">
        <f t="shared" si="10"/>
        <v>0</v>
      </c>
    </row>
    <row r="120" spans="1:18" ht="17.25" x14ac:dyDescent="0.25">
      <c r="A120" s="38" t="s">
        <v>251</v>
      </c>
      <c r="B120" s="80" t="s">
        <v>252</v>
      </c>
      <c r="C120" s="81"/>
      <c r="D120" s="82"/>
      <c r="E120" s="25" t="s">
        <v>105</v>
      </c>
      <c r="F120" s="88">
        <v>190.48</v>
      </c>
      <c r="G120" s="89"/>
      <c r="H120" s="85"/>
      <c r="I120" s="86"/>
      <c r="J120" s="19">
        <f>H120+'[1]1140730(三)'!J120</f>
        <v>0</v>
      </c>
      <c r="K120" s="20">
        <f>(H120*O120)/K8</f>
        <v>0</v>
      </c>
      <c r="L120" s="21">
        <f>R120/K8</f>
        <v>0</v>
      </c>
      <c r="M120" s="40"/>
      <c r="O120" s="1">
        <v>462</v>
      </c>
      <c r="P120" s="2">
        <f t="shared" si="9"/>
        <v>88001.76</v>
      </c>
      <c r="Q120" s="21">
        <f>P120/K8</f>
        <v>1.1964403132065824E-3</v>
      </c>
      <c r="R120" s="2">
        <f t="shared" si="10"/>
        <v>0</v>
      </c>
    </row>
    <row r="121" spans="1:18" ht="17.25" x14ac:dyDescent="0.25">
      <c r="A121" s="38" t="s">
        <v>253</v>
      </c>
      <c r="B121" s="80" t="s">
        <v>254</v>
      </c>
      <c r="C121" s="81"/>
      <c r="D121" s="82"/>
      <c r="E121" s="25" t="s">
        <v>105</v>
      </c>
      <c r="F121" s="88">
        <v>142.08000000000001</v>
      </c>
      <c r="G121" s="89"/>
      <c r="H121" s="85"/>
      <c r="I121" s="86"/>
      <c r="J121" s="19">
        <f>H121+'[1]1140730(三)'!J121</f>
        <v>0</v>
      </c>
      <c r="K121" s="20">
        <f>(H121*O121)/K8</f>
        <v>0</v>
      </c>
      <c r="L121" s="21">
        <f>R121/K8</f>
        <v>0</v>
      </c>
      <c r="M121" s="40"/>
      <c r="O121" s="1">
        <v>487</v>
      </c>
      <c r="P121" s="2">
        <f t="shared" si="9"/>
        <v>69192.960000000006</v>
      </c>
      <c r="Q121" s="21">
        <f>P121/K8</f>
        <v>9.4072262570760558E-4</v>
      </c>
      <c r="R121" s="2">
        <f t="shared" si="10"/>
        <v>0</v>
      </c>
    </row>
    <row r="122" spans="1:18" ht="17.25" x14ac:dyDescent="0.25">
      <c r="A122" s="38" t="s">
        <v>255</v>
      </c>
      <c r="B122" s="80" t="s">
        <v>256</v>
      </c>
      <c r="C122" s="81"/>
      <c r="D122" s="82"/>
      <c r="E122" s="25" t="s">
        <v>105</v>
      </c>
      <c r="F122" s="88">
        <v>330.06</v>
      </c>
      <c r="G122" s="89"/>
      <c r="H122" s="85"/>
      <c r="I122" s="86"/>
      <c r="J122" s="19">
        <f>H122+'[1]1140730(三)'!J122</f>
        <v>0</v>
      </c>
      <c r="K122" s="20">
        <f>(H122*O122)/K8</f>
        <v>0</v>
      </c>
      <c r="L122" s="21">
        <f>R122/K8</f>
        <v>0</v>
      </c>
      <c r="M122" s="40"/>
      <c r="O122" s="1">
        <v>487</v>
      </c>
      <c r="P122" s="2">
        <f t="shared" si="9"/>
        <v>160739.22</v>
      </c>
      <c r="Q122" s="21">
        <f>P122/K8</f>
        <v>2.1853526875074063E-3</v>
      </c>
      <c r="R122" s="2">
        <f t="shared" si="10"/>
        <v>0</v>
      </c>
    </row>
    <row r="123" spans="1:18" ht="17.25" x14ac:dyDescent="0.25">
      <c r="A123" s="38" t="s">
        <v>257</v>
      </c>
      <c r="B123" s="80" t="s">
        <v>258</v>
      </c>
      <c r="C123" s="81"/>
      <c r="D123" s="82"/>
      <c r="E123" s="25" t="s">
        <v>42</v>
      </c>
      <c r="F123" s="83">
        <v>150</v>
      </c>
      <c r="G123" s="84"/>
      <c r="H123" s="85"/>
      <c r="I123" s="86"/>
      <c r="J123" s="19">
        <f>H123+'[1]1140730(三)'!J123</f>
        <v>0</v>
      </c>
      <c r="K123" s="20">
        <f>(H123*O123)/K8</f>
        <v>0</v>
      </c>
      <c r="L123" s="21">
        <f>R123/K8</f>
        <v>0</v>
      </c>
      <c r="M123" s="40"/>
      <c r="O123" s="1">
        <v>2392</v>
      </c>
      <c r="P123" s="2">
        <f t="shared" si="9"/>
        <v>358800</v>
      </c>
      <c r="Q123" s="21">
        <f>P123/K8</f>
        <v>4.8781158965289081E-3</v>
      </c>
      <c r="R123" s="2">
        <f t="shared" si="10"/>
        <v>0</v>
      </c>
    </row>
    <row r="124" spans="1:18" ht="17.25" x14ac:dyDescent="0.25">
      <c r="A124" s="38" t="s">
        <v>259</v>
      </c>
      <c r="B124" s="80" t="s">
        <v>260</v>
      </c>
      <c r="C124" s="81"/>
      <c r="D124" s="82"/>
      <c r="E124" s="25" t="s">
        <v>213</v>
      </c>
      <c r="F124" s="83">
        <v>1</v>
      </c>
      <c r="G124" s="84"/>
      <c r="H124" s="85"/>
      <c r="I124" s="86"/>
      <c r="J124" s="19">
        <f>H124+'[1]1140730(三)'!J124</f>
        <v>0</v>
      </c>
      <c r="K124" s="20">
        <f>(H124*O124)/K8</f>
        <v>0</v>
      </c>
      <c r="L124" s="21">
        <f>R124/K8</f>
        <v>0</v>
      </c>
      <c r="M124" s="40"/>
      <c r="O124" s="1">
        <v>2215</v>
      </c>
      <c r="P124" s="2">
        <f t="shared" si="9"/>
        <v>2215</v>
      </c>
      <c r="Q124" s="21">
        <f>P124/K8</f>
        <v>3.0114344233031023E-5</v>
      </c>
      <c r="R124" s="2">
        <f t="shared" si="10"/>
        <v>0</v>
      </c>
    </row>
    <row r="125" spans="1:18" ht="17.25" x14ac:dyDescent="0.25">
      <c r="A125" s="38" t="s">
        <v>261</v>
      </c>
      <c r="B125" s="80" t="s">
        <v>338</v>
      </c>
      <c r="C125" s="81"/>
      <c r="D125" s="82"/>
      <c r="E125" s="25" t="s">
        <v>45</v>
      </c>
      <c r="F125" s="83">
        <v>1</v>
      </c>
      <c r="G125" s="84"/>
      <c r="H125" s="85"/>
      <c r="I125" s="86"/>
      <c r="J125" s="19">
        <f>H125+'[1]1140730(三)'!J125</f>
        <v>0</v>
      </c>
      <c r="K125" s="20">
        <f>(H125*O125)/K8</f>
        <v>0</v>
      </c>
      <c r="L125" s="21">
        <f>R125/K8</f>
        <v>0</v>
      </c>
      <c r="M125" s="40"/>
      <c r="O125" s="1">
        <v>51100</v>
      </c>
      <c r="P125" s="2">
        <f t="shared" si="9"/>
        <v>51100</v>
      </c>
      <c r="Q125" s="21">
        <f>P125/K8</f>
        <v>6.9473724167398883E-4</v>
      </c>
      <c r="R125" s="2">
        <f t="shared" si="10"/>
        <v>0</v>
      </c>
    </row>
    <row r="126" spans="1:18" ht="17.25" x14ac:dyDescent="0.25">
      <c r="A126" s="38" t="s">
        <v>262</v>
      </c>
      <c r="B126" s="80" t="s">
        <v>263</v>
      </c>
      <c r="C126" s="81"/>
      <c r="D126" s="82"/>
      <c r="E126" s="25" t="s">
        <v>45</v>
      </c>
      <c r="F126" s="83">
        <v>1</v>
      </c>
      <c r="G126" s="84"/>
      <c r="H126" s="85"/>
      <c r="I126" s="86"/>
      <c r="J126" s="19">
        <f>H126+'[1]1140730(三)'!J126</f>
        <v>0</v>
      </c>
      <c r="K126" s="20">
        <f>(H126*O126)/K8</f>
        <v>0</v>
      </c>
      <c r="L126" s="21">
        <f>R126/K8</f>
        <v>0</v>
      </c>
      <c r="M126" s="40"/>
      <c r="O126" s="1">
        <v>52316</v>
      </c>
      <c r="P126" s="2">
        <f t="shared" si="9"/>
        <v>52316</v>
      </c>
      <c r="Q126" s="21">
        <f>P126/K8</f>
        <v>7.1126954081049702E-4</v>
      </c>
      <c r="R126" s="2">
        <f t="shared" si="10"/>
        <v>0</v>
      </c>
    </row>
    <row r="127" spans="1:18" ht="17.25" x14ac:dyDescent="0.25">
      <c r="A127" s="14" t="s">
        <v>264</v>
      </c>
      <c r="B127" s="87" t="s">
        <v>265</v>
      </c>
      <c r="C127" s="87"/>
      <c r="D127" s="87"/>
      <c r="E127" s="16"/>
      <c r="F127" s="87"/>
      <c r="G127" s="87"/>
      <c r="H127" s="87"/>
      <c r="I127" s="87"/>
      <c r="J127" s="15"/>
      <c r="K127" s="15"/>
      <c r="L127" s="15"/>
      <c r="M127" s="31"/>
      <c r="O127" s="1"/>
      <c r="P127" s="2"/>
      <c r="Q127" s="37"/>
      <c r="R127" s="2"/>
    </row>
    <row r="128" spans="1:18" ht="17.25" x14ac:dyDescent="0.25">
      <c r="A128" s="38" t="s">
        <v>266</v>
      </c>
      <c r="B128" s="80" t="s">
        <v>267</v>
      </c>
      <c r="C128" s="81"/>
      <c r="D128" s="82"/>
      <c r="E128" s="25" t="s">
        <v>268</v>
      </c>
      <c r="F128" s="83">
        <v>1</v>
      </c>
      <c r="G128" s="84"/>
      <c r="H128" s="85"/>
      <c r="I128" s="86"/>
      <c r="J128" s="19">
        <f>H128+'[1]1140730(三)'!J128</f>
        <v>0</v>
      </c>
      <c r="K128" s="20">
        <f>(H128*O128)/K8</f>
        <v>0</v>
      </c>
      <c r="L128" s="21">
        <f>R128/K8</f>
        <v>0</v>
      </c>
      <c r="M128" s="6"/>
      <c r="O128" s="1">
        <v>13383</v>
      </c>
      <c r="P128" s="2">
        <f t="shared" ref="P128:P134" si="11">F128*O128</f>
        <v>13383</v>
      </c>
      <c r="Q128" s="21">
        <f>P128/K8</f>
        <v>1.8195045998675133E-4</v>
      </c>
      <c r="R128" s="2">
        <f t="shared" ref="R128:R134" si="12">J128*O128</f>
        <v>0</v>
      </c>
    </row>
    <row r="129" spans="1:18" ht="17.25" x14ac:dyDescent="0.25">
      <c r="A129" s="38" t="s">
        <v>269</v>
      </c>
      <c r="B129" s="80" t="s">
        <v>270</v>
      </c>
      <c r="C129" s="81"/>
      <c r="D129" s="82"/>
      <c r="E129" s="25" t="s">
        <v>268</v>
      </c>
      <c r="F129" s="83">
        <v>1</v>
      </c>
      <c r="G129" s="84"/>
      <c r="H129" s="85"/>
      <c r="I129" s="86"/>
      <c r="J129" s="19">
        <f>H129+'[1]1140730(三)'!J129</f>
        <v>0</v>
      </c>
      <c r="K129" s="20">
        <f>(H129*O129)/K8</f>
        <v>0</v>
      </c>
      <c r="L129" s="21">
        <f>R129/K8</f>
        <v>0</v>
      </c>
      <c r="M129" s="6"/>
      <c r="O129" s="1">
        <v>13383</v>
      </c>
      <c r="P129" s="2">
        <f t="shared" si="11"/>
        <v>13383</v>
      </c>
      <c r="Q129" s="21">
        <f>P129/K8</f>
        <v>1.8195045998675133E-4</v>
      </c>
      <c r="R129" s="2">
        <f t="shared" si="12"/>
        <v>0</v>
      </c>
    </row>
    <row r="130" spans="1:18" ht="17.25" x14ac:dyDescent="0.25">
      <c r="A130" s="38" t="s">
        <v>271</v>
      </c>
      <c r="B130" s="77" t="s">
        <v>272</v>
      </c>
      <c r="C130" s="77"/>
      <c r="D130" s="77"/>
      <c r="E130" s="41" t="s">
        <v>45</v>
      </c>
      <c r="F130" s="78">
        <v>1</v>
      </c>
      <c r="G130" s="79"/>
      <c r="H130" s="77"/>
      <c r="I130" s="77"/>
      <c r="J130" s="19">
        <f>H130+'[1]1140730(三)'!J130</f>
        <v>0</v>
      </c>
      <c r="K130" s="42">
        <f>(H130*O130)/K8</f>
        <v>0</v>
      </c>
      <c r="L130" s="43">
        <f>R130/K8</f>
        <v>0</v>
      </c>
      <c r="M130" s="40"/>
      <c r="O130" s="1">
        <v>322787</v>
      </c>
      <c r="P130" s="2">
        <f t="shared" si="11"/>
        <v>322787</v>
      </c>
      <c r="Q130" s="21">
        <f>P130/K8</f>
        <v>4.3884960866579616E-3</v>
      </c>
      <c r="R130" s="2">
        <f t="shared" si="12"/>
        <v>0</v>
      </c>
    </row>
    <row r="131" spans="1:18" ht="17.25" x14ac:dyDescent="0.25">
      <c r="A131" s="38" t="s">
        <v>273</v>
      </c>
      <c r="B131" s="77" t="s">
        <v>274</v>
      </c>
      <c r="C131" s="77"/>
      <c r="D131" s="77"/>
      <c r="E131" s="41" t="s">
        <v>45</v>
      </c>
      <c r="F131" s="78">
        <v>1</v>
      </c>
      <c r="G131" s="79"/>
      <c r="H131" s="77"/>
      <c r="I131" s="77"/>
      <c r="J131" s="19">
        <f>H131+'[1]1140730(三)'!J131</f>
        <v>0</v>
      </c>
      <c r="K131" s="42">
        <f>(H131*O131)/K8</f>
        <v>0</v>
      </c>
      <c r="L131" s="43">
        <f>R131/K8</f>
        <v>0</v>
      </c>
      <c r="M131" s="40"/>
      <c r="O131" s="1">
        <v>161394</v>
      </c>
      <c r="P131" s="2">
        <f t="shared" si="11"/>
        <v>161394</v>
      </c>
      <c r="Q131" s="21">
        <f>P131/K8</f>
        <v>2.1942548411493495E-3</v>
      </c>
      <c r="R131" s="2">
        <f t="shared" si="12"/>
        <v>0</v>
      </c>
    </row>
    <row r="132" spans="1:18" ht="17.25" x14ac:dyDescent="0.25">
      <c r="A132" s="38" t="s">
        <v>275</v>
      </c>
      <c r="B132" s="77" t="s">
        <v>276</v>
      </c>
      <c r="C132" s="77"/>
      <c r="D132" s="77"/>
      <c r="E132" s="41" t="s">
        <v>45</v>
      </c>
      <c r="F132" s="78">
        <v>1</v>
      </c>
      <c r="G132" s="79"/>
      <c r="H132" s="77"/>
      <c r="I132" s="77"/>
      <c r="J132" s="19">
        <f>H132+'[1]1140730(三)'!J132</f>
        <v>0</v>
      </c>
      <c r="K132" s="42">
        <f>(H132*O132)/K8</f>
        <v>0</v>
      </c>
      <c r="L132" s="43">
        <f>R132/K8</f>
        <v>0</v>
      </c>
      <c r="M132" s="40"/>
      <c r="O132" s="1">
        <v>121054</v>
      </c>
      <c r="P132" s="2">
        <f t="shared" si="11"/>
        <v>121054</v>
      </c>
      <c r="Q132" s="21">
        <f>P132/K8</f>
        <v>1.6458066938082787E-3</v>
      </c>
      <c r="R132" s="2">
        <f t="shared" si="12"/>
        <v>0</v>
      </c>
    </row>
    <row r="133" spans="1:18" ht="17.25" x14ac:dyDescent="0.25">
      <c r="A133" s="38" t="s">
        <v>277</v>
      </c>
      <c r="B133" s="77" t="s">
        <v>278</v>
      </c>
      <c r="C133" s="77"/>
      <c r="D133" s="77"/>
      <c r="E133" s="41" t="s">
        <v>45</v>
      </c>
      <c r="F133" s="78">
        <v>1</v>
      </c>
      <c r="G133" s="79"/>
      <c r="H133" s="77"/>
      <c r="I133" s="77"/>
      <c r="J133" s="19">
        <f>H133+'[1]1140730(三)'!J133</f>
        <v>0</v>
      </c>
      <c r="K133" s="42">
        <f>(H133*O133)/K8</f>
        <v>0</v>
      </c>
      <c r="L133" s="43">
        <f>R133/K8</f>
        <v>0</v>
      </c>
      <c r="M133" s="40"/>
      <c r="O133" s="1">
        <v>4095365</v>
      </c>
      <c r="P133" s="2">
        <f t="shared" si="11"/>
        <v>4095365</v>
      </c>
      <c r="Q133" s="21">
        <f>P133/K8</f>
        <v>5.5679111227949024E-2</v>
      </c>
      <c r="R133" s="2">
        <f t="shared" si="12"/>
        <v>0</v>
      </c>
    </row>
    <row r="134" spans="1:18" ht="17.25" x14ac:dyDescent="0.25">
      <c r="A134" s="38" t="s">
        <v>279</v>
      </c>
      <c r="B134" s="77" t="s">
        <v>280</v>
      </c>
      <c r="C134" s="77"/>
      <c r="D134" s="77"/>
      <c r="E134" s="41" t="s">
        <v>45</v>
      </c>
      <c r="F134" s="78">
        <v>1</v>
      </c>
      <c r="G134" s="79"/>
      <c r="H134" s="77"/>
      <c r="I134" s="77"/>
      <c r="J134" s="19">
        <f>H134+'[1]1140730(三)'!J134</f>
        <v>0</v>
      </c>
      <c r="K134" s="42">
        <f>(H134*O134)/K8</f>
        <v>0</v>
      </c>
      <c r="L134" s="43">
        <f>R134/K8</f>
        <v>0</v>
      </c>
      <c r="M134" s="40"/>
      <c r="O134" s="1">
        <v>135147</v>
      </c>
      <c r="P134" s="2">
        <f t="shared" si="11"/>
        <v>135147</v>
      </c>
      <c r="Q134" s="21">
        <f>P134/K8</f>
        <v>1.8374100587184848E-3</v>
      </c>
      <c r="R134" s="2">
        <f t="shared" si="12"/>
        <v>0</v>
      </c>
    </row>
    <row r="135" spans="1:18" ht="17.25" x14ac:dyDescent="0.25">
      <c r="A135" s="44" t="s">
        <v>281</v>
      </c>
      <c r="B135" s="76"/>
      <c r="C135" s="76"/>
      <c r="D135" s="76"/>
      <c r="E135" s="46"/>
      <c r="F135" s="76"/>
      <c r="G135" s="76"/>
      <c r="H135" s="76"/>
      <c r="I135" s="76"/>
      <c r="J135" s="45"/>
      <c r="K135" s="47">
        <f>SUM(K13:K134)</f>
        <v>0</v>
      </c>
      <c r="L135" s="47">
        <f>SUM(L13:L134)</f>
        <v>0.76891495486625194</v>
      </c>
      <c r="M135" s="45"/>
      <c r="O135" s="1"/>
      <c r="P135" s="2"/>
      <c r="Q135" s="2"/>
      <c r="R135" s="3"/>
    </row>
    <row r="136" spans="1:18" x14ac:dyDescent="0.25">
      <c r="A136" s="55" t="s">
        <v>282</v>
      </c>
      <c r="B136" s="55"/>
      <c r="C136" s="55"/>
      <c r="D136" s="55"/>
      <c r="E136" s="55"/>
      <c r="F136" s="55"/>
      <c r="G136" s="55"/>
      <c r="H136" s="55"/>
      <c r="I136" s="55"/>
      <c r="J136" s="55"/>
      <c r="K136" s="55"/>
      <c r="L136" s="55"/>
      <c r="M136" s="55"/>
      <c r="O136" s="9" t="s">
        <v>283</v>
      </c>
      <c r="P136" s="2">
        <f>SUM(P13:P135)</f>
        <v>73522912.770000011</v>
      </c>
      <c r="Q136" s="37">
        <f>SUM(Q13:Q135)</f>
        <v>1.017521776302684</v>
      </c>
      <c r="R136" s="3"/>
    </row>
    <row r="137" spans="1:18" x14ac:dyDescent="0.25">
      <c r="A137" s="60" t="s">
        <v>284</v>
      </c>
      <c r="B137" s="60"/>
      <c r="C137" s="60"/>
      <c r="D137" s="60"/>
      <c r="E137" s="5" t="s">
        <v>31</v>
      </c>
      <c r="F137" s="60" t="s">
        <v>285</v>
      </c>
      <c r="G137" s="60"/>
      <c r="H137" s="60" t="s">
        <v>286</v>
      </c>
      <c r="I137" s="60"/>
      <c r="J137" s="60" t="s">
        <v>287</v>
      </c>
      <c r="K137" s="60"/>
      <c r="L137" s="60" t="s">
        <v>24</v>
      </c>
      <c r="M137" s="60"/>
      <c r="O137" s="1"/>
      <c r="P137" s="2"/>
      <c r="Q137" s="2"/>
      <c r="R137" s="3"/>
    </row>
    <row r="138" spans="1:18" x14ac:dyDescent="0.25">
      <c r="A138" s="55"/>
      <c r="B138" s="55"/>
      <c r="C138" s="55"/>
      <c r="D138" s="55"/>
      <c r="E138" s="5"/>
      <c r="F138" s="60"/>
      <c r="G138" s="60"/>
      <c r="H138" s="60"/>
      <c r="I138" s="60"/>
      <c r="J138" s="75"/>
      <c r="K138" s="75"/>
      <c r="L138" s="75"/>
      <c r="M138" s="75"/>
      <c r="O138" s="1"/>
      <c r="P138" s="2"/>
      <c r="Q138" s="2"/>
      <c r="R138" s="3"/>
    </row>
    <row r="139" spans="1:18" x14ac:dyDescent="0.25">
      <c r="A139" s="55"/>
      <c r="B139" s="55"/>
      <c r="C139" s="55"/>
      <c r="D139" s="55"/>
      <c r="E139" s="5"/>
      <c r="F139" s="60"/>
      <c r="G139" s="60"/>
      <c r="H139" s="60"/>
      <c r="I139" s="60"/>
      <c r="J139" s="60"/>
      <c r="K139" s="60"/>
      <c r="L139" s="74"/>
      <c r="M139" s="74"/>
      <c r="O139" s="1"/>
      <c r="P139" s="2"/>
      <c r="Q139" s="2"/>
      <c r="R139" s="3"/>
    </row>
    <row r="140" spans="1:18" x14ac:dyDescent="0.25">
      <c r="A140" s="55"/>
      <c r="B140" s="55"/>
      <c r="C140" s="55"/>
      <c r="D140" s="55"/>
      <c r="E140" s="5"/>
      <c r="F140" s="60"/>
      <c r="G140" s="60"/>
      <c r="H140" s="60"/>
      <c r="I140" s="60"/>
      <c r="J140" s="60"/>
      <c r="K140" s="60"/>
      <c r="L140" s="74"/>
      <c r="M140" s="74"/>
      <c r="O140" s="1"/>
      <c r="P140" s="2"/>
      <c r="Q140" s="2"/>
      <c r="R140" s="3"/>
    </row>
    <row r="141" spans="1:18" x14ac:dyDescent="0.25">
      <c r="A141" s="4" t="s">
        <v>288</v>
      </c>
      <c r="B141" s="60" t="s">
        <v>289</v>
      </c>
      <c r="C141" s="60"/>
      <c r="D141" s="5" t="s">
        <v>290</v>
      </c>
      <c r="E141" s="60" t="s">
        <v>291</v>
      </c>
      <c r="F141" s="60"/>
      <c r="G141" s="60"/>
      <c r="H141" s="60" t="s">
        <v>286</v>
      </c>
      <c r="I141" s="60"/>
      <c r="J141" s="60" t="s">
        <v>287</v>
      </c>
      <c r="K141" s="60"/>
      <c r="L141" s="60" t="s">
        <v>24</v>
      </c>
      <c r="M141" s="60"/>
      <c r="O141" s="1"/>
      <c r="P141" s="2"/>
      <c r="Q141" s="2"/>
      <c r="R141" s="3"/>
    </row>
    <row r="142" spans="1:18" x14ac:dyDescent="0.25">
      <c r="A142" s="5" t="s">
        <v>292</v>
      </c>
      <c r="B142" s="39">
        <v>2</v>
      </c>
      <c r="C142" s="48"/>
      <c r="D142" s="49">
        <v>229</v>
      </c>
      <c r="E142" s="60" t="s">
        <v>293</v>
      </c>
      <c r="F142" s="60"/>
      <c r="G142" s="60"/>
      <c r="H142" s="39">
        <v>0</v>
      </c>
      <c r="I142" s="48"/>
      <c r="J142" s="50">
        <f>H142+'[1]1140730(三)'!J142</f>
        <v>0</v>
      </c>
      <c r="K142" s="51"/>
      <c r="L142" s="61" t="s">
        <v>294</v>
      </c>
      <c r="M142" s="61"/>
      <c r="O142" s="1"/>
      <c r="P142" s="2"/>
      <c r="Q142" s="2"/>
      <c r="R142" s="3"/>
    </row>
    <row r="143" spans="1:18" x14ac:dyDescent="0.25">
      <c r="A143" s="5" t="s">
        <v>295</v>
      </c>
      <c r="B143" s="52"/>
      <c r="C143" s="53"/>
      <c r="D143" s="49">
        <f>B143+'[1]1140730(三)'!D143</f>
        <v>0</v>
      </c>
      <c r="E143" s="60" t="s">
        <v>296</v>
      </c>
      <c r="F143" s="60"/>
      <c r="G143" s="60"/>
      <c r="H143" s="39">
        <v>0</v>
      </c>
      <c r="I143" s="48"/>
      <c r="J143" s="50">
        <f>H143+'[1]1140730(三)'!J143</f>
        <v>8</v>
      </c>
      <c r="K143" s="51"/>
      <c r="L143" s="61" t="s">
        <v>294</v>
      </c>
      <c r="M143" s="61"/>
      <c r="O143" s="1"/>
      <c r="P143" s="2"/>
      <c r="Q143" s="2"/>
      <c r="R143" s="3"/>
    </row>
    <row r="144" spans="1:18" x14ac:dyDescent="0.25">
      <c r="A144" s="5" t="s">
        <v>297</v>
      </c>
      <c r="B144" s="54">
        <v>0</v>
      </c>
      <c r="C144" s="53"/>
      <c r="D144" s="49">
        <f>B144+'[1]1140730(三)'!D144</f>
        <v>28</v>
      </c>
      <c r="E144" s="60" t="s">
        <v>298</v>
      </c>
      <c r="F144" s="60"/>
      <c r="G144" s="60"/>
      <c r="H144" s="39">
        <v>0</v>
      </c>
      <c r="I144" s="48"/>
      <c r="J144" s="50">
        <f>H144+'[1]1140730(三)'!J144</f>
        <v>35</v>
      </c>
      <c r="K144" s="51"/>
      <c r="L144" s="61"/>
      <c r="M144" s="61"/>
      <c r="O144" s="1"/>
      <c r="P144" s="2"/>
      <c r="Q144" s="2"/>
      <c r="R144" s="3"/>
    </row>
    <row r="145" spans="1:18" x14ac:dyDescent="0.25">
      <c r="A145" s="5" t="s">
        <v>299</v>
      </c>
      <c r="B145" s="39">
        <v>0</v>
      </c>
      <c r="C145" s="48"/>
      <c r="D145" s="49">
        <f>B145+'[1]1140730(三)'!D145</f>
        <v>91.5</v>
      </c>
      <c r="E145" s="60" t="s">
        <v>300</v>
      </c>
      <c r="F145" s="60"/>
      <c r="G145" s="60"/>
      <c r="H145" s="39">
        <v>0</v>
      </c>
      <c r="I145" s="48"/>
      <c r="J145" s="50">
        <f>H145+'[1]1140730(三)'!J145</f>
        <v>2</v>
      </c>
      <c r="K145" s="51"/>
      <c r="L145" s="73"/>
      <c r="M145" s="73"/>
      <c r="O145" s="1"/>
      <c r="P145" s="2"/>
      <c r="Q145" s="2"/>
      <c r="R145" s="3"/>
    </row>
    <row r="146" spans="1:18" x14ac:dyDescent="0.25">
      <c r="A146" s="5" t="s">
        <v>301</v>
      </c>
      <c r="B146" s="39">
        <v>0</v>
      </c>
      <c r="C146" s="48"/>
      <c r="D146" s="49">
        <f>B146+'[1]1140730(三)'!D146</f>
        <v>167</v>
      </c>
      <c r="E146" s="60" t="s">
        <v>302</v>
      </c>
      <c r="F146" s="60"/>
      <c r="G146" s="60"/>
      <c r="H146" s="39">
        <v>1</v>
      </c>
      <c r="I146" s="48"/>
      <c r="J146" s="50">
        <f>H146+'[1]1140730(三)'!J146</f>
        <v>3.5</v>
      </c>
      <c r="K146" s="51"/>
      <c r="L146" s="73"/>
      <c r="M146" s="73"/>
      <c r="O146" s="1"/>
      <c r="P146" s="2"/>
      <c r="Q146" s="2"/>
      <c r="R146" s="3"/>
    </row>
    <row r="147" spans="1:18" x14ac:dyDescent="0.25">
      <c r="A147" s="5" t="s">
        <v>303</v>
      </c>
      <c r="B147" s="39">
        <v>0</v>
      </c>
      <c r="C147" s="48"/>
      <c r="D147" s="49">
        <v>52</v>
      </c>
      <c r="E147" s="60" t="s">
        <v>304</v>
      </c>
      <c r="F147" s="60"/>
      <c r="G147" s="60"/>
      <c r="H147" s="39">
        <v>0</v>
      </c>
      <c r="I147" s="48"/>
      <c r="J147" s="50">
        <f>H147+'[1]1140730(三)'!J147</f>
        <v>0</v>
      </c>
      <c r="K147" s="51"/>
      <c r="L147" s="73"/>
      <c r="M147" s="73"/>
      <c r="O147" s="1"/>
      <c r="P147" s="2"/>
      <c r="Q147" s="2"/>
      <c r="R147" s="3"/>
    </row>
    <row r="148" spans="1:18" x14ac:dyDescent="0.25">
      <c r="A148" s="5" t="s">
        <v>305</v>
      </c>
      <c r="B148" s="54">
        <v>0</v>
      </c>
      <c r="C148" s="53"/>
      <c r="D148" s="49">
        <f>B148+'[1]1140730(三)'!D148</f>
        <v>16</v>
      </c>
      <c r="E148" s="60" t="s">
        <v>306</v>
      </c>
      <c r="F148" s="60"/>
      <c r="G148" s="60"/>
      <c r="H148" s="39">
        <v>0</v>
      </c>
      <c r="I148" s="48"/>
      <c r="J148" s="50">
        <f>H148+'[1]1140730(三)'!J148</f>
        <v>6.5</v>
      </c>
      <c r="K148" s="51"/>
      <c r="L148" s="73"/>
      <c r="M148" s="73"/>
      <c r="O148" s="1"/>
      <c r="P148" s="2"/>
      <c r="Q148" s="2"/>
      <c r="R148" s="3"/>
    </row>
    <row r="149" spans="1:18" x14ac:dyDescent="0.25">
      <c r="A149" s="5" t="s">
        <v>307</v>
      </c>
      <c r="B149" s="39">
        <v>0</v>
      </c>
      <c r="C149" s="48"/>
      <c r="D149" s="49">
        <f>B149+'[1]1140730(三)'!D149</f>
        <v>16</v>
      </c>
      <c r="E149" s="60" t="s">
        <v>308</v>
      </c>
      <c r="F149" s="60"/>
      <c r="G149" s="60"/>
      <c r="H149" s="39">
        <v>1</v>
      </c>
      <c r="I149" s="48"/>
      <c r="J149" s="50">
        <f>H149+'[1]1140730(三)'!J149</f>
        <v>1</v>
      </c>
      <c r="K149" s="51"/>
      <c r="L149" s="73"/>
      <c r="M149" s="73"/>
      <c r="O149" s="1"/>
      <c r="P149" s="2"/>
      <c r="Q149" s="2"/>
      <c r="R149" s="3"/>
    </row>
    <row r="150" spans="1:18" x14ac:dyDescent="0.25">
      <c r="A150" s="5" t="s">
        <v>309</v>
      </c>
      <c r="B150" s="39">
        <v>0</v>
      </c>
      <c r="C150" s="48"/>
      <c r="D150" s="49">
        <f>B150+'[1]1140730(三)'!D150</f>
        <v>94</v>
      </c>
      <c r="E150" s="60" t="s">
        <v>310</v>
      </c>
      <c r="F150" s="60"/>
      <c r="G150" s="60"/>
      <c r="H150" s="39">
        <v>0</v>
      </c>
      <c r="I150" s="48"/>
      <c r="J150" s="50">
        <f>H150+'[1]1140730(三)'!J150</f>
        <v>13.5</v>
      </c>
      <c r="K150" s="51"/>
      <c r="L150" s="73"/>
      <c r="M150" s="73"/>
      <c r="O150" s="1"/>
      <c r="P150" s="2"/>
      <c r="Q150" s="2"/>
      <c r="R150" s="3"/>
    </row>
    <row r="151" spans="1:18" x14ac:dyDescent="0.25">
      <c r="A151" s="5" t="s">
        <v>311</v>
      </c>
      <c r="B151" s="39">
        <v>0</v>
      </c>
      <c r="C151" s="48"/>
      <c r="D151" s="49">
        <f>B151+'[1]1140730(三)'!D151</f>
        <v>61</v>
      </c>
      <c r="E151" s="60" t="s">
        <v>312</v>
      </c>
      <c r="F151" s="60"/>
      <c r="G151" s="60"/>
      <c r="H151" s="39">
        <v>0</v>
      </c>
      <c r="I151" s="48"/>
      <c r="J151" s="50">
        <f>H151+'[1]1140730(三)'!J151</f>
        <v>0</v>
      </c>
      <c r="K151" s="51"/>
      <c r="L151" s="73"/>
      <c r="M151" s="73"/>
      <c r="O151" s="1"/>
      <c r="P151" s="2"/>
      <c r="Q151" s="2"/>
      <c r="R151" s="3"/>
    </row>
    <row r="152" spans="1:18" x14ac:dyDescent="0.25">
      <c r="A152" s="5" t="s">
        <v>313</v>
      </c>
      <c r="B152" s="39">
        <v>0</v>
      </c>
      <c r="C152" s="48"/>
      <c r="D152" s="49">
        <f>B152+'[1]1140730(三)'!D152</f>
        <v>72</v>
      </c>
      <c r="E152" s="60" t="s">
        <v>314</v>
      </c>
      <c r="F152" s="60"/>
      <c r="G152" s="60"/>
      <c r="H152" s="39">
        <v>0</v>
      </c>
      <c r="I152" s="48"/>
      <c r="J152" s="50">
        <f>H152+'[1]1140730(三)'!J152</f>
        <v>2</v>
      </c>
      <c r="K152" s="51"/>
      <c r="L152" s="73"/>
      <c r="M152" s="73"/>
      <c r="O152" s="1"/>
      <c r="P152" s="2"/>
      <c r="Q152" s="2"/>
      <c r="R152" s="3"/>
    </row>
    <row r="153" spans="1:18" x14ac:dyDescent="0.25">
      <c r="A153" s="5" t="s">
        <v>315</v>
      </c>
      <c r="B153" s="39">
        <v>0</v>
      </c>
      <c r="C153" s="48"/>
      <c r="D153" s="49">
        <f>B153+'[1]1140730(三)'!D153</f>
        <v>0</v>
      </c>
      <c r="E153" s="60" t="s">
        <v>316</v>
      </c>
      <c r="F153" s="60"/>
      <c r="G153" s="60"/>
      <c r="H153" s="39">
        <v>0</v>
      </c>
      <c r="I153" s="48"/>
      <c r="J153" s="50">
        <f>H153+'[1]1140730(三)'!J153</f>
        <v>7</v>
      </c>
      <c r="K153" s="51"/>
      <c r="L153" s="71"/>
      <c r="M153" s="71"/>
      <c r="O153" s="1"/>
      <c r="P153" s="2"/>
      <c r="Q153" s="2"/>
      <c r="R153" s="3"/>
    </row>
    <row r="154" spans="1:18" x14ac:dyDescent="0.25">
      <c r="A154" s="5" t="s">
        <v>317</v>
      </c>
      <c r="B154" s="39">
        <v>0</v>
      </c>
      <c r="C154" s="48"/>
      <c r="D154" s="49">
        <f>B154+'[1]1140730(三)'!D154</f>
        <v>0</v>
      </c>
      <c r="E154" s="60" t="s">
        <v>318</v>
      </c>
      <c r="F154" s="60"/>
      <c r="G154" s="60"/>
      <c r="H154" s="39">
        <v>0</v>
      </c>
      <c r="I154" s="48"/>
      <c r="J154" s="50">
        <f>H154+'[1]1140730(三)'!J154</f>
        <v>3</v>
      </c>
      <c r="K154" s="51"/>
      <c r="L154" s="71"/>
      <c r="M154" s="71"/>
      <c r="O154" s="1"/>
      <c r="P154" s="2"/>
      <c r="Q154" s="2"/>
      <c r="R154" s="3"/>
    </row>
    <row r="155" spans="1:18" x14ac:dyDescent="0.25">
      <c r="A155" s="5" t="s">
        <v>319</v>
      </c>
      <c r="B155" s="39">
        <v>0</v>
      </c>
      <c r="C155" s="48"/>
      <c r="D155" s="49">
        <f>B155+'[1]1140730(三)'!D155</f>
        <v>515</v>
      </c>
      <c r="E155" s="60" t="s">
        <v>320</v>
      </c>
      <c r="F155" s="60"/>
      <c r="G155" s="60"/>
      <c r="H155" s="39">
        <v>0</v>
      </c>
      <c r="I155" s="48"/>
      <c r="J155" s="50">
        <f>H155+'[1]1140730(三)'!J155</f>
        <v>3</v>
      </c>
      <c r="K155" s="51"/>
      <c r="L155" s="71"/>
      <c r="M155" s="71"/>
      <c r="O155" s="1"/>
      <c r="P155" s="2"/>
      <c r="Q155" s="2"/>
      <c r="R155" s="3"/>
    </row>
    <row r="156" spans="1:18" x14ac:dyDescent="0.25">
      <c r="A156" s="72" t="s">
        <v>321</v>
      </c>
      <c r="B156" s="72"/>
      <c r="C156" s="72"/>
      <c r="D156" s="72"/>
      <c r="E156" s="72"/>
      <c r="F156" s="72"/>
      <c r="G156" s="72"/>
      <c r="H156" s="72"/>
      <c r="I156" s="72"/>
      <c r="J156" s="72"/>
      <c r="K156" s="72"/>
      <c r="L156" s="72"/>
      <c r="M156" s="72"/>
      <c r="O156" s="1"/>
      <c r="P156" s="2"/>
      <c r="Q156" s="2"/>
      <c r="R156" s="3"/>
    </row>
    <row r="157" spans="1:18" x14ac:dyDescent="0.25">
      <c r="A157" s="55" t="s">
        <v>322</v>
      </c>
      <c r="B157" s="55"/>
      <c r="C157" s="55"/>
      <c r="D157" s="55"/>
      <c r="E157" s="55"/>
      <c r="F157" s="55"/>
      <c r="G157" s="55"/>
      <c r="H157" s="55"/>
      <c r="I157" s="55"/>
      <c r="J157" s="55"/>
      <c r="K157" s="55"/>
      <c r="L157" s="55"/>
      <c r="M157" s="55"/>
      <c r="O157" s="1"/>
      <c r="P157" s="2"/>
      <c r="Q157" s="2"/>
      <c r="R157" s="3"/>
    </row>
    <row r="158" spans="1:18" x14ac:dyDescent="0.25">
      <c r="A158" s="61" t="s">
        <v>323</v>
      </c>
      <c r="B158" s="61"/>
      <c r="C158" s="61"/>
      <c r="D158" s="61"/>
      <c r="E158" s="61"/>
      <c r="F158" s="61"/>
      <c r="G158" s="61"/>
      <c r="H158" s="61"/>
      <c r="I158" s="61"/>
      <c r="J158" s="61"/>
      <c r="K158" s="61"/>
      <c r="L158" s="61"/>
      <c r="M158" s="61"/>
      <c r="O158" s="1"/>
      <c r="P158" s="2"/>
      <c r="Q158" s="2"/>
      <c r="R158" s="3"/>
    </row>
    <row r="159" spans="1:18" x14ac:dyDescent="0.25">
      <c r="A159" s="61"/>
      <c r="B159" s="61"/>
      <c r="C159" s="61"/>
      <c r="D159" s="61"/>
      <c r="E159" s="61"/>
      <c r="F159" s="61"/>
      <c r="G159" s="61"/>
      <c r="H159" s="61"/>
      <c r="I159" s="61"/>
      <c r="J159" s="61"/>
      <c r="K159" s="61"/>
      <c r="L159" s="61"/>
      <c r="M159" s="61"/>
      <c r="O159" s="1"/>
      <c r="P159" s="2"/>
      <c r="Q159" s="2"/>
      <c r="R159" s="3"/>
    </row>
    <row r="160" spans="1:18" x14ac:dyDescent="0.25">
      <c r="A160" s="62" t="s">
        <v>324</v>
      </c>
      <c r="B160" s="63"/>
      <c r="C160" s="63"/>
      <c r="D160" s="63"/>
      <c r="E160" s="63"/>
      <c r="F160" s="63"/>
      <c r="G160" s="63"/>
      <c r="H160" s="63"/>
      <c r="I160" s="63"/>
      <c r="J160" s="63"/>
      <c r="K160" s="63"/>
      <c r="L160" s="63"/>
      <c r="M160" s="64"/>
      <c r="O160" s="1"/>
      <c r="P160" s="2"/>
      <c r="Q160" s="2"/>
      <c r="R160" s="3"/>
    </row>
    <row r="161" spans="1:18" x14ac:dyDescent="0.25">
      <c r="A161" s="65" t="s">
        <v>325</v>
      </c>
      <c r="B161" s="66"/>
      <c r="C161" s="66"/>
      <c r="D161" s="66"/>
      <c r="E161" s="66"/>
      <c r="F161" s="66"/>
      <c r="G161" s="66"/>
      <c r="H161" s="66"/>
      <c r="I161" s="66"/>
      <c r="J161" s="66"/>
      <c r="K161" s="66"/>
      <c r="L161" s="66"/>
      <c r="M161" s="67"/>
      <c r="O161" s="1"/>
      <c r="P161" s="2"/>
      <c r="Q161" s="2"/>
      <c r="R161" s="3"/>
    </row>
    <row r="162" spans="1:18" x14ac:dyDescent="0.25">
      <c r="A162" s="68" t="s">
        <v>326</v>
      </c>
      <c r="B162" s="69"/>
      <c r="C162" s="69"/>
      <c r="D162" s="69"/>
      <c r="E162" s="69"/>
      <c r="F162" s="69"/>
      <c r="G162" s="69"/>
      <c r="H162" s="69"/>
      <c r="I162" s="69"/>
      <c r="J162" s="69"/>
      <c r="K162" s="69"/>
      <c r="L162" s="69"/>
      <c r="M162" s="70"/>
      <c r="O162" s="1"/>
      <c r="P162" s="2"/>
      <c r="Q162" s="2"/>
      <c r="R162" s="3"/>
    </row>
    <row r="163" spans="1:18" x14ac:dyDescent="0.25">
      <c r="A163" s="57" t="s">
        <v>327</v>
      </c>
      <c r="B163" s="57"/>
      <c r="C163" s="57"/>
      <c r="D163" s="57"/>
      <c r="E163" s="57"/>
      <c r="F163" s="57"/>
      <c r="G163" s="57"/>
      <c r="H163" s="57"/>
      <c r="I163" s="57"/>
      <c r="J163" s="57"/>
      <c r="K163" s="57"/>
      <c r="L163" s="57"/>
      <c r="M163" s="57"/>
      <c r="O163" s="1"/>
      <c r="P163" s="2"/>
      <c r="Q163" s="2"/>
      <c r="R163" s="3"/>
    </row>
    <row r="164" spans="1:18" ht="40.5" customHeight="1" x14ac:dyDescent="0.25">
      <c r="A164" s="68" t="s">
        <v>340</v>
      </c>
      <c r="B164" s="69"/>
      <c r="C164" s="69"/>
      <c r="D164" s="69"/>
      <c r="E164" s="69"/>
      <c r="F164" s="69"/>
      <c r="G164" s="69"/>
      <c r="H164" s="69"/>
      <c r="I164" s="69"/>
      <c r="J164" s="69"/>
      <c r="K164" s="69"/>
      <c r="L164" s="69"/>
      <c r="M164" s="70"/>
      <c r="O164" s="1"/>
      <c r="P164" s="2"/>
      <c r="Q164" s="2"/>
      <c r="R164" s="3"/>
    </row>
    <row r="165" spans="1:18" x14ac:dyDescent="0.25">
      <c r="A165" s="57" t="s">
        <v>341</v>
      </c>
      <c r="B165" s="57"/>
      <c r="C165" s="57"/>
      <c r="D165" s="57"/>
      <c r="E165" s="57"/>
      <c r="F165" s="57"/>
      <c r="G165" s="57"/>
      <c r="H165" s="57"/>
      <c r="I165" s="57"/>
      <c r="J165" s="57"/>
      <c r="K165" s="57"/>
      <c r="L165" s="57"/>
      <c r="M165" s="57"/>
      <c r="O165" s="1"/>
      <c r="P165" s="2"/>
      <c r="Q165" s="2"/>
      <c r="R165" s="3"/>
    </row>
    <row r="166" spans="1:18" x14ac:dyDescent="0.25">
      <c r="A166" s="58" t="s">
        <v>328</v>
      </c>
      <c r="B166" s="58"/>
      <c r="C166" s="58"/>
      <c r="D166" s="58"/>
      <c r="E166" s="58"/>
      <c r="F166" s="58"/>
      <c r="G166" s="58"/>
      <c r="H166" s="58"/>
      <c r="I166" s="58"/>
      <c r="J166" s="58"/>
      <c r="K166" s="58"/>
      <c r="L166" s="58"/>
      <c r="M166" s="58"/>
      <c r="O166" s="1"/>
      <c r="P166" s="2"/>
      <c r="Q166" s="2"/>
      <c r="R166" s="3"/>
    </row>
    <row r="167" spans="1:18" x14ac:dyDescent="0.25">
      <c r="A167" s="59" t="s">
        <v>329</v>
      </c>
      <c r="B167" s="59"/>
      <c r="C167" s="59"/>
      <c r="D167" s="59"/>
      <c r="E167" s="59"/>
      <c r="F167" s="59"/>
      <c r="G167" s="59"/>
      <c r="H167" s="59"/>
      <c r="I167" s="59"/>
      <c r="J167" s="59"/>
      <c r="K167" s="59"/>
      <c r="L167" s="59"/>
      <c r="M167" s="59"/>
      <c r="O167" s="1"/>
      <c r="P167" s="2"/>
      <c r="Q167" s="2"/>
      <c r="R167" s="3"/>
    </row>
    <row r="168" spans="1:18" x14ac:dyDescent="0.25">
      <c r="A168" s="55" t="s">
        <v>330</v>
      </c>
      <c r="B168" s="55"/>
      <c r="C168" s="55"/>
      <c r="D168" s="55"/>
      <c r="E168" s="55"/>
      <c r="F168" s="55"/>
      <c r="G168" s="55"/>
      <c r="H168" s="55"/>
      <c r="I168" s="55"/>
      <c r="J168" s="55"/>
      <c r="K168" s="55"/>
      <c r="L168" s="55"/>
      <c r="M168" s="55"/>
      <c r="O168" s="1"/>
      <c r="P168" s="2"/>
      <c r="Q168" s="2"/>
      <c r="R168" s="3"/>
    </row>
    <row r="169" spans="1:18" x14ac:dyDescent="0.25">
      <c r="A169" s="55" t="s">
        <v>331</v>
      </c>
      <c r="B169" s="55"/>
      <c r="C169" s="55"/>
      <c r="D169" s="55"/>
      <c r="E169" s="55"/>
      <c r="F169" s="55"/>
      <c r="G169" s="55"/>
      <c r="H169" s="55"/>
      <c r="I169" s="55"/>
      <c r="J169" s="55"/>
      <c r="K169" s="55"/>
      <c r="L169" s="55"/>
      <c r="M169" s="55"/>
      <c r="O169" s="1"/>
      <c r="P169" s="2"/>
      <c r="Q169" s="2"/>
      <c r="R169" s="3"/>
    </row>
    <row r="170" spans="1:18" x14ac:dyDescent="0.25">
      <c r="A170" s="60" t="e">
        <v>#VALUE!</v>
      </c>
      <c r="B170" s="60"/>
      <c r="C170" s="60"/>
      <c r="D170" s="60"/>
      <c r="E170" s="60"/>
      <c r="F170" s="60"/>
      <c r="G170" s="60"/>
      <c r="H170" s="60" t="e">
        <v>#VALUE!</v>
      </c>
      <c r="I170" s="60"/>
      <c r="J170" s="60"/>
      <c r="K170" s="60"/>
      <c r="L170" s="60"/>
      <c r="M170" s="60"/>
      <c r="O170" s="1"/>
      <c r="P170" s="2"/>
      <c r="Q170" s="2"/>
      <c r="R170" s="3"/>
    </row>
    <row r="171" spans="1:18" x14ac:dyDescent="0.25">
      <c r="A171" s="60"/>
      <c r="B171" s="60"/>
      <c r="C171" s="60"/>
      <c r="D171" s="60"/>
      <c r="E171" s="60"/>
      <c r="F171" s="60"/>
      <c r="G171" s="60"/>
      <c r="H171" s="60"/>
      <c r="I171" s="60"/>
      <c r="J171" s="60"/>
      <c r="K171" s="60"/>
      <c r="L171" s="60"/>
      <c r="M171" s="60"/>
      <c r="O171" s="1"/>
      <c r="P171" s="2"/>
      <c r="Q171" s="2"/>
      <c r="R171" s="3"/>
    </row>
    <row r="172" spans="1:18" x14ac:dyDescent="0.25">
      <c r="A172" s="60"/>
      <c r="B172" s="60"/>
      <c r="C172" s="60"/>
      <c r="D172" s="60"/>
      <c r="E172" s="60"/>
      <c r="F172" s="60"/>
      <c r="G172" s="60"/>
      <c r="H172" s="60"/>
      <c r="I172" s="60"/>
      <c r="J172" s="60"/>
      <c r="K172" s="60"/>
      <c r="L172" s="60"/>
      <c r="M172" s="60"/>
      <c r="O172" s="1"/>
      <c r="P172" s="2"/>
      <c r="Q172" s="2"/>
      <c r="R172" s="3"/>
    </row>
    <row r="173" spans="1:18" x14ac:dyDescent="0.25">
      <c r="A173" s="60"/>
      <c r="B173" s="60"/>
      <c r="C173" s="60"/>
      <c r="D173" s="60"/>
      <c r="E173" s="60"/>
      <c r="F173" s="60"/>
      <c r="G173" s="60"/>
      <c r="H173" s="60"/>
      <c r="I173" s="60"/>
      <c r="J173" s="60"/>
      <c r="K173" s="60"/>
      <c r="L173" s="60"/>
      <c r="M173" s="60"/>
      <c r="O173" s="1"/>
      <c r="P173" s="2"/>
      <c r="Q173" s="2"/>
      <c r="R173" s="3"/>
    </row>
    <row r="174" spans="1:18" x14ac:dyDescent="0.25">
      <c r="A174" s="60"/>
      <c r="B174" s="60"/>
      <c r="C174" s="60"/>
      <c r="D174" s="60"/>
      <c r="E174" s="60"/>
      <c r="F174" s="60"/>
      <c r="G174" s="60"/>
      <c r="H174" s="60"/>
      <c r="I174" s="60"/>
      <c r="J174" s="60"/>
      <c r="K174" s="60"/>
      <c r="L174" s="60"/>
      <c r="M174" s="60"/>
      <c r="O174" s="1"/>
      <c r="P174" s="2"/>
      <c r="Q174" s="2"/>
      <c r="R174" s="3"/>
    </row>
    <row r="175" spans="1:18" x14ac:dyDescent="0.25">
      <c r="A175" s="60"/>
      <c r="B175" s="60"/>
      <c r="C175" s="60"/>
      <c r="D175" s="60"/>
      <c r="E175" s="60"/>
      <c r="F175" s="60"/>
      <c r="G175" s="60"/>
      <c r="H175" s="60"/>
      <c r="I175" s="60"/>
      <c r="J175" s="60"/>
      <c r="K175" s="60"/>
      <c r="L175" s="60"/>
      <c r="M175" s="60"/>
      <c r="O175" s="1"/>
      <c r="P175" s="2"/>
      <c r="Q175" s="2"/>
      <c r="R175" s="3"/>
    </row>
    <row r="176" spans="1:18" x14ac:dyDescent="0.25">
      <c r="A176" s="60"/>
      <c r="B176" s="60"/>
      <c r="C176" s="60"/>
      <c r="D176" s="60"/>
      <c r="E176" s="60"/>
      <c r="F176" s="60"/>
      <c r="G176" s="60"/>
      <c r="H176" s="60"/>
      <c r="I176" s="60"/>
      <c r="J176" s="60"/>
      <c r="K176" s="60"/>
      <c r="L176" s="60"/>
      <c r="M176" s="60"/>
      <c r="O176" s="1"/>
      <c r="P176" s="2"/>
      <c r="Q176" s="2"/>
      <c r="R176" s="3"/>
    </row>
    <row r="177" spans="1:18" x14ac:dyDescent="0.25">
      <c r="A177" s="60"/>
      <c r="B177" s="60"/>
      <c r="C177" s="60"/>
      <c r="D177" s="60"/>
      <c r="E177" s="60"/>
      <c r="F177" s="60"/>
      <c r="G177" s="60"/>
      <c r="H177" s="60"/>
      <c r="I177" s="60"/>
      <c r="J177" s="60"/>
      <c r="K177" s="60"/>
      <c r="L177" s="60"/>
      <c r="M177" s="60"/>
      <c r="O177" s="1"/>
      <c r="P177" s="2"/>
      <c r="Q177" s="2"/>
      <c r="R177" s="3"/>
    </row>
    <row r="178" spans="1:18" x14ac:dyDescent="0.25">
      <c r="A178" s="60"/>
      <c r="B178" s="60"/>
      <c r="C178" s="60"/>
      <c r="D178" s="60"/>
      <c r="E178" s="60"/>
      <c r="F178" s="60"/>
      <c r="G178" s="60"/>
      <c r="H178" s="60"/>
      <c r="I178" s="60"/>
      <c r="J178" s="60"/>
      <c r="K178" s="60"/>
      <c r="L178" s="60"/>
      <c r="M178" s="60"/>
      <c r="O178" s="1"/>
      <c r="P178" s="2"/>
      <c r="Q178" s="2"/>
      <c r="R178" s="3"/>
    </row>
    <row r="179" spans="1:18" x14ac:dyDescent="0.25">
      <c r="A179" s="60"/>
      <c r="B179" s="60"/>
      <c r="C179" s="60"/>
      <c r="D179" s="60"/>
      <c r="E179" s="60"/>
      <c r="F179" s="60"/>
      <c r="G179" s="60"/>
      <c r="H179" s="60"/>
      <c r="I179" s="60"/>
      <c r="J179" s="60"/>
      <c r="K179" s="60"/>
      <c r="L179" s="60"/>
      <c r="M179" s="60"/>
      <c r="O179" s="1"/>
      <c r="P179" s="2"/>
      <c r="Q179" s="2"/>
      <c r="R179" s="3"/>
    </row>
    <row r="180" spans="1:18" x14ac:dyDescent="0.25">
      <c r="A180" s="60"/>
      <c r="B180" s="60"/>
      <c r="C180" s="60"/>
      <c r="D180" s="60"/>
      <c r="E180" s="60"/>
      <c r="F180" s="60"/>
      <c r="G180" s="60"/>
      <c r="H180" s="60"/>
      <c r="I180" s="60"/>
      <c r="J180" s="60"/>
      <c r="K180" s="60"/>
      <c r="L180" s="60"/>
      <c r="M180" s="60"/>
      <c r="O180" s="1"/>
      <c r="P180" s="2"/>
      <c r="Q180" s="2"/>
      <c r="R180" s="3"/>
    </row>
    <row r="181" spans="1:18" x14ac:dyDescent="0.25">
      <c r="A181" s="60"/>
      <c r="B181" s="60"/>
      <c r="C181" s="60"/>
      <c r="D181" s="60"/>
      <c r="E181" s="60"/>
      <c r="F181" s="60"/>
      <c r="G181" s="60"/>
      <c r="H181" s="60"/>
      <c r="I181" s="60"/>
      <c r="J181" s="60"/>
      <c r="K181" s="60"/>
      <c r="L181" s="60"/>
      <c r="M181" s="60"/>
      <c r="O181" s="1"/>
      <c r="P181" s="2"/>
      <c r="Q181" s="2"/>
      <c r="R181" s="3"/>
    </row>
    <row r="182" spans="1:18" x14ac:dyDescent="0.25">
      <c r="A182" s="60"/>
      <c r="B182" s="60"/>
      <c r="C182" s="60"/>
      <c r="D182" s="60"/>
      <c r="E182" s="60"/>
      <c r="F182" s="60"/>
      <c r="G182" s="60"/>
      <c r="H182" s="60"/>
      <c r="I182" s="60"/>
      <c r="J182" s="60"/>
      <c r="K182" s="60"/>
      <c r="L182" s="60"/>
      <c r="M182" s="60"/>
      <c r="O182" s="1"/>
      <c r="P182" s="2"/>
      <c r="Q182" s="2"/>
      <c r="R182" s="3"/>
    </row>
    <row r="183" spans="1:18" x14ac:dyDescent="0.25">
      <c r="A183" s="60"/>
      <c r="B183" s="60"/>
      <c r="C183" s="60"/>
      <c r="D183" s="60"/>
      <c r="E183" s="60"/>
      <c r="F183" s="60"/>
      <c r="G183" s="60"/>
      <c r="H183" s="60"/>
      <c r="I183" s="60"/>
      <c r="J183" s="60"/>
      <c r="K183" s="60"/>
      <c r="L183" s="60"/>
      <c r="M183" s="60"/>
      <c r="O183" s="1"/>
      <c r="P183" s="2"/>
      <c r="Q183" s="2"/>
      <c r="R183" s="3"/>
    </row>
    <row r="184" spans="1:18" ht="257.25" customHeight="1" x14ac:dyDescent="0.25">
      <c r="A184" s="60"/>
      <c r="B184" s="60"/>
      <c r="C184" s="60"/>
      <c r="D184" s="60"/>
      <c r="E184" s="60"/>
      <c r="F184" s="60"/>
      <c r="G184" s="60"/>
      <c r="H184" s="60"/>
      <c r="I184" s="60"/>
      <c r="J184" s="60"/>
      <c r="K184" s="60"/>
      <c r="L184" s="60"/>
      <c r="M184" s="60"/>
      <c r="O184" s="1"/>
      <c r="P184" s="2"/>
      <c r="Q184" s="2"/>
      <c r="R184" s="3"/>
    </row>
    <row r="185" spans="1:18" ht="32.25" customHeight="1" x14ac:dyDescent="0.25">
      <c r="A185" s="55" t="s">
        <v>337</v>
      </c>
      <c r="B185" s="55"/>
      <c r="C185" s="55"/>
      <c r="D185" s="55"/>
      <c r="E185" s="55"/>
      <c r="F185" s="55"/>
      <c r="G185" s="55"/>
      <c r="H185" s="55" t="s">
        <v>332</v>
      </c>
      <c r="I185" s="55"/>
      <c r="J185" s="55"/>
      <c r="K185" s="55"/>
      <c r="L185" s="55"/>
      <c r="M185" s="55"/>
      <c r="O185" s="1"/>
      <c r="P185" s="2"/>
      <c r="Q185" s="2"/>
      <c r="R185" s="3"/>
    </row>
    <row r="186" spans="1:18" x14ac:dyDescent="0.25">
      <c r="A186" s="56" t="s">
        <v>328</v>
      </c>
      <c r="B186" s="56"/>
      <c r="C186" s="56"/>
      <c r="D186" s="56"/>
      <c r="E186" s="56"/>
      <c r="F186" s="56"/>
      <c r="G186" s="56"/>
      <c r="H186" s="55" t="s">
        <v>333</v>
      </c>
      <c r="I186" s="55"/>
      <c r="J186" s="55"/>
      <c r="K186" s="55"/>
      <c r="L186" s="55"/>
      <c r="M186" s="55"/>
      <c r="O186" s="1"/>
      <c r="P186" s="2"/>
      <c r="Q186" s="2"/>
      <c r="R186" s="3"/>
    </row>
    <row r="187" spans="1:18" x14ac:dyDescent="0.25">
      <c r="A187" s="56"/>
      <c r="B187" s="56"/>
      <c r="C187" s="56"/>
      <c r="D187" s="56"/>
      <c r="E187" s="56"/>
      <c r="F187" s="56"/>
      <c r="G187" s="56"/>
      <c r="H187" s="55"/>
      <c r="I187" s="55"/>
      <c r="J187" s="55"/>
      <c r="K187" s="55"/>
      <c r="L187" s="55"/>
      <c r="M187" s="55"/>
      <c r="O187" s="1"/>
      <c r="P187" s="2"/>
      <c r="Q187" s="2"/>
      <c r="R187" s="3"/>
    </row>
  </sheetData>
  <mergeCells count="479">
    <mergeCell ref="A1:B1"/>
    <mergeCell ref="C1:M1"/>
    <mergeCell ref="A2:M2"/>
    <mergeCell ref="A3:G3"/>
    <mergeCell ref="H3:I3"/>
    <mergeCell ref="J3:K3"/>
    <mergeCell ref="L3:M3"/>
    <mergeCell ref="B4:F4"/>
    <mergeCell ref="H4:M4"/>
    <mergeCell ref="K5:M5"/>
    <mergeCell ref="E6:H6"/>
    <mergeCell ref="K6:M6"/>
    <mergeCell ref="B7:C7"/>
    <mergeCell ref="E7:F7"/>
    <mergeCell ref="G7:H8"/>
    <mergeCell ref="I7:J7"/>
    <mergeCell ref="K7:M7"/>
    <mergeCell ref="O9:O10"/>
    <mergeCell ref="O2:R5"/>
    <mergeCell ref="P9:P10"/>
    <mergeCell ref="Q9:Q10"/>
    <mergeCell ref="R9:R10"/>
    <mergeCell ref="B10:D10"/>
    <mergeCell ref="F10:G10"/>
    <mergeCell ref="H10:I10"/>
    <mergeCell ref="B8:C8"/>
    <mergeCell ref="E8:F8"/>
    <mergeCell ref="I8:J8"/>
    <mergeCell ref="K8:M8"/>
    <mergeCell ref="A9:L9"/>
    <mergeCell ref="M9:M10"/>
    <mergeCell ref="B13:D13"/>
    <mergeCell ref="F13:G13"/>
    <mergeCell ref="H13:I13"/>
    <mergeCell ref="B14:D14"/>
    <mergeCell ref="F14:G14"/>
    <mergeCell ref="H14:I14"/>
    <mergeCell ref="B11:D11"/>
    <mergeCell ref="F11:G11"/>
    <mergeCell ref="H11:I11"/>
    <mergeCell ref="B12:D12"/>
    <mergeCell ref="F12:G12"/>
    <mergeCell ref="H12:I12"/>
    <mergeCell ref="B17:D17"/>
    <mergeCell ref="F17:G17"/>
    <mergeCell ref="H17:I17"/>
    <mergeCell ref="B18:D18"/>
    <mergeCell ref="F18:G18"/>
    <mergeCell ref="H18:I18"/>
    <mergeCell ref="B15:D15"/>
    <mergeCell ref="F15:G15"/>
    <mergeCell ref="H15:I15"/>
    <mergeCell ref="B16:D16"/>
    <mergeCell ref="F16:G16"/>
    <mergeCell ref="H16:I16"/>
    <mergeCell ref="B21:D21"/>
    <mergeCell ref="F21:G21"/>
    <mergeCell ref="H21:I21"/>
    <mergeCell ref="B22:D22"/>
    <mergeCell ref="F22:G22"/>
    <mergeCell ref="H22:I22"/>
    <mergeCell ref="B19:D19"/>
    <mergeCell ref="F19:G19"/>
    <mergeCell ref="H19:I19"/>
    <mergeCell ref="B20:D20"/>
    <mergeCell ref="F20:G20"/>
    <mergeCell ref="H20:I20"/>
    <mergeCell ref="B25:D25"/>
    <mergeCell ref="F25:G25"/>
    <mergeCell ref="H25:I25"/>
    <mergeCell ref="B26:D26"/>
    <mergeCell ref="F26:G26"/>
    <mergeCell ref="H26:I26"/>
    <mergeCell ref="B23:D23"/>
    <mergeCell ref="F23:G23"/>
    <mergeCell ref="H23:I23"/>
    <mergeCell ref="B24:D24"/>
    <mergeCell ref="F24:G24"/>
    <mergeCell ref="H24:I24"/>
    <mergeCell ref="B29:D29"/>
    <mergeCell ref="F29:G29"/>
    <mergeCell ref="H29:I29"/>
    <mergeCell ref="B30:D30"/>
    <mergeCell ref="F30:G30"/>
    <mergeCell ref="H30:I30"/>
    <mergeCell ref="B27:D27"/>
    <mergeCell ref="F27:G27"/>
    <mergeCell ref="H27:I27"/>
    <mergeCell ref="B28:D28"/>
    <mergeCell ref="F28:G28"/>
    <mergeCell ref="H28:I28"/>
    <mergeCell ref="B33:D33"/>
    <mergeCell ref="F33:G33"/>
    <mergeCell ref="H33:I33"/>
    <mergeCell ref="B34:D34"/>
    <mergeCell ref="F34:G34"/>
    <mergeCell ref="H34:I34"/>
    <mergeCell ref="B31:D31"/>
    <mergeCell ref="F31:G31"/>
    <mergeCell ref="H31:I31"/>
    <mergeCell ref="B32:D32"/>
    <mergeCell ref="F32:G32"/>
    <mergeCell ref="H32:I32"/>
    <mergeCell ref="B37:D37"/>
    <mergeCell ref="F37:G37"/>
    <mergeCell ref="H37:I37"/>
    <mergeCell ref="B38:D38"/>
    <mergeCell ref="F38:G38"/>
    <mergeCell ref="H38:I38"/>
    <mergeCell ref="B35:D35"/>
    <mergeCell ref="F35:G35"/>
    <mergeCell ref="H35:I35"/>
    <mergeCell ref="B36:D36"/>
    <mergeCell ref="F36:G36"/>
    <mergeCell ref="H36:I36"/>
    <mergeCell ref="B41:D41"/>
    <mergeCell ref="F41:G41"/>
    <mergeCell ref="H41:I41"/>
    <mergeCell ref="B42:D42"/>
    <mergeCell ref="F42:G42"/>
    <mergeCell ref="H42:I42"/>
    <mergeCell ref="B39:D39"/>
    <mergeCell ref="F39:G39"/>
    <mergeCell ref="H39:I39"/>
    <mergeCell ref="B40:D40"/>
    <mergeCell ref="F40:G40"/>
    <mergeCell ref="H40:I40"/>
    <mergeCell ref="B45:D45"/>
    <mergeCell ref="F45:G45"/>
    <mergeCell ref="H45:I45"/>
    <mergeCell ref="B46:D46"/>
    <mergeCell ref="F46:G46"/>
    <mergeCell ref="H46:I46"/>
    <mergeCell ref="B43:D43"/>
    <mergeCell ref="F43:G43"/>
    <mergeCell ref="H43:I43"/>
    <mergeCell ref="B44:D44"/>
    <mergeCell ref="F44:G44"/>
    <mergeCell ref="H44:I44"/>
    <mergeCell ref="B49:D49"/>
    <mergeCell ref="F49:G49"/>
    <mergeCell ref="H49:I49"/>
    <mergeCell ref="B50:D50"/>
    <mergeCell ref="F50:G50"/>
    <mergeCell ref="H50:I50"/>
    <mergeCell ref="B47:D47"/>
    <mergeCell ref="F47:G47"/>
    <mergeCell ref="H47:I47"/>
    <mergeCell ref="B48:D48"/>
    <mergeCell ref="F48:G48"/>
    <mergeCell ref="H48:I48"/>
    <mergeCell ref="B53:D53"/>
    <mergeCell ref="F53:G53"/>
    <mergeCell ref="H53:I53"/>
    <mergeCell ref="B54:D54"/>
    <mergeCell ref="F54:G54"/>
    <mergeCell ref="H54:I54"/>
    <mergeCell ref="B51:D51"/>
    <mergeCell ref="F51:G51"/>
    <mergeCell ref="H51:I51"/>
    <mergeCell ref="B52:D52"/>
    <mergeCell ref="F52:G52"/>
    <mergeCell ref="H52:I52"/>
    <mergeCell ref="B57:D57"/>
    <mergeCell ref="F57:G57"/>
    <mergeCell ref="H57:I57"/>
    <mergeCell ref="B58:D58"/>
    <mergeCell ref="F58:G58"/>
    <mergeCell ref="H58:I58"/>
    <mergeCell ref="B55:D55"/>
    <mergeCell ref="F55:G55"/>
    <mergeCell ref="H55:I55"/>
    <mergeCell ref="B56:D56"/>
    <mergeCell ref="F56:G56"/>
    <mergeCell ref="H56:I56"/>
    <mergeCell ref="B61:D61"/>
    <mergeCell ref="F61:G61"/>
    <mergeCell ref="H61:I61"/>
    <mergeCell ref="B62:D62"/>
    <mergeCell ref="F62:G62"/>
    <mergeCell ref="H62:I62"/>
    <mergeCell ref="B59:D59"/>
    <mergeCell ref="F59:G59"/>
    <mergeCell ref="H59:I59"/>
    <mergeCell ref="B60:D60"/>
    <mergeCell ref="F60:G60"/>
    <mergeCell ref="H60:I60"/>
    <mergeCell ref="B65:D65"/>
    <mergeCell ref="F65:G65"/>
    <mergeCell ref="H65:I65"/>
    <mergeCell ref="B66:D66"/>
    <mergeCell ref="F66:G66"/>
    <mergeCell ref="H66:I66"/>
    <mergeCell ref="B63:D63"/>
    <mergeCell ref="F63:G63"/>
    <mergeCell ref="H63:I63"/>
    <mergeCell ref="B64:D64"/>
    <mergeCell ref="F64:G64"/>
    <mergeCell ref="H64:I64"/>
    <mergeCell ref="B69:D69"/>
    <mergeCell ref="F69:G69"/>
    <mergeCell ref="H69:I69"/>
    <mergeCell ref="B70:D70"/>
    <mergeCell ref="F70:G70"/>
    <mergeCell ref="H70:I70"/>
    <mergeCell ref="B67:D67"/>
    <mergeCell ref="F67:G67"/>
    <mergeCell ref="H67:I67"/>
    <mergeCell ref="B68:D68"/>
    <mergeCell ref="F68:G68"/>
    <mergeCell ref="H68:I68"/>
    <mergeCell ref="B73:D73"/>
    <mergeCell ref="F73:G73"/>
    <mergeCell ref="H73:I73"/>
    <mergeCell ref="B74:D74"/>
    <mergeCell ref="F74:G74"/>
    <mergeCell ref="H74:I74"/>
    <mergeCell ref="B71:D71"/>
    <mergeCell ref="F71:G71"/>
    <mergeCell ref="H71:I71"/>
    <mergeCell ref="B72:D72"/>
    <mergeCell ref="F72:G72"/>
    <mergeCell ref="H72:I72"/>
    <mergeCell ref="B77:D77"/>
    <mergeCell ref="F77:G77"/>
    <mergeCell ref="H77:I77"/>
    <mergeCell ref="B78:D78"/>
    <mergeCell ref="F78:G78"/>
    <mergeCell ref="H78:I78"/>
    <mergeCell ref="B75:D75"/>
    <mergeCell ref="F75:G75"/>
    <mergeCell ref="H75:I75"/>
    <mergeCell ref="B76:D76"/>
    <mergeCell ref="F76:G76"/>
    <mergeCell ref="H76:I76"/>
    <mergeCell ref="B81:D81"/>
    <mergeCell ref="F81:G81"/>
    <mergeCell ref="H81:I81"/>
    <mergeCell ref="B82:D82"/>
    <mergeCell ref="F82:G82"/>
    <mergeCell ref="H82:I82"/>
    <mergeCell ref="B79:D79"/>
    <mergeCell ref="F79:G79"/>
    <mergeCell ref="H79:I79"/>
    <mergeCell ref="B80:D80"/>
    <mergeCell ref="F80:G80"/>
    <mergeCell ref="H80:I80"/>
    <mergeCell ref="B85:D85"/>
    <mergeCell ref="F85:G85"/>
    <mergeCell ref="H85:I85"/>
    <mergeCell ref="B86:D86"/>
    <mergeCell ref="F86:G86"/>
    <mergeCell ref="H86:I86"/>
    <mergeCell ref="B83:D83"/>
    <mergeCell ref="F83:G83"/>
    <mergeCell ref="H83:I83"/>
    <mergeCell ref="B84:D84"/>
    <mergeCell ref="F84:G84"/>
    <mergeCell ref="H84:I84"/>
    <mergeCell ref="B89:D89"/>
    <mergeCell ref="F89:G89"/>
    <mergeCell ref="H89:I89"/>
    <mergeCell ref="B90:D90"/>
    <mergeCell ref="F90:G90"/>
    <mergeCell ref="H90:I90"/>
    <mergeCell ref="B87:D87"/>
    <mergeCell ref="F87:G87"/>
    <mergeCell ref="H87:I87"/>
    <mergeCell ref="B88:D88"/>
    <mergeCell ref="F88:G88"/>
    <mergeCell ref="H88:I88"/>
    <mergeCell ref="B93:D93"/>
    <mergeCell ref="F93:G93"/>
    <mergeCell ref="H93:I93"/>
    <mergeCell ref="B94:D94"/>
    <mergeCell ref="F94:G94"/>
    <mergeCell ref="H94:I94"/>
    <mergeCell ref="B91:D91"/>
    <mergeCell ref="F91:G91"/>
    <mergeCell ref="H91:I91"/>
    <mergeCell ref="B92:D92"/>
    <mergeCell ref="F92:G92"/>
    <mergeCell ref="H92:I92"/>
    <mergeCell ref="B97:D97"/>
    <mergeCell ref="F97:G97"/>
    <mergeCell ref="H97:I97"/>
    <mergeCell ref="B98:D98"/>
    <mergeCell ref="F98:G98"/>
    <mergeCell ref="H98:I98"/>
    <mergeCell ref="B95:D95"/>
    <mergeCell ref="F95:G95"/>
    <mergeCell ref="H95:I95"/>
    <mergeCell ref="B96:D96"/>
    <mergeCell ref="F96:G96"/>
    <mergeCell ref="H96:I96"/>
    <mergeCell ref="B101:D101"/>
    <mergeCell ref="F101:G101"/>
    <mergeCell ref="H101:I101"/>
    <mergeCell ref="B102:D102"/>
    <mergeCell ref="F102:G102"/>
    <mergeCell ref="H102:I102"/>
    <mergeCell ref="B99:D99"/>
    <mergeCell ref="F99:G99"/>
    <mergeCell ref="H99:I99"/>
    <mergeCell ref="B100:D100"/>
    <mergeCell ref="F100:G100"/>
    <mergeCell ref="H100:I100"/>
    <mergeCell ref="B105:D105"/>
    <mergeCell ref="F105:G105"/>
    <mergeCell ref="H105:I105"/>
    <mergeCell ref="B106:D106"/>
    <mergeCell ref="F106:G106"/>
    <mergeCell ref="H106:I106"/>
    <mergeCell ref="B103:D103"/>
    <mergeCell ref="F103:G103"/>
    <mergeCell ref="H103:I103"/>
    <mergeCell ref="B104:D104"/>
    <mergeCell ref="F104:G104"/>
    <mergeCell ref="H104:I104"/>
    <mergeCell ref="B109:D109"/>
    <mergeCell ref="F109:G109"/>
    <mergeCell ref="H109:I109"/>
    <mergeCell ref="B110:D110"/>
    <mergeCell ref="F110:G110"/>
    <mergeCell ref="H110:I110"/>
    <mergeCell ref="B107:D107"/>
    <mergeCell ref="F107:G107"/>
    <mergeCell ref="H107:I107"/>
    <mergeCell ref="B108:D108"/>
    <mergeCell ref="F108:G108"/>
    <mergeCell ref="H108:I108"/>
    <mergeCell ref="B113:D113"/>
    <mergeCell ref="F113:G113"/>
    <mergeCell ref="H113:I113"/>
    <mergeCell ref="B114:D114"/>
    <mergeCell ref="F114:G114"/>
    <mergeCell ref="H114:I114"/>
    <mergeCell ref="B111:D111"/>
    <mergeCell ref="F111:G111"/>
    <mergeCell ref="H111:I111"/>
    <mergeCell ref="B112:D112"/>
    <mergeCell ref="F112:G112"/>
    <mergeCell ref="H112:I112"/>
    <mergeCell ref="B117:D117"/>
    <mergeCell ref="F117:G117"/>
    <mergeCell ref="H117:I117"/>
    <mergeCell ref="B118:D118"/>
    <mergeCell ref="F118:G118"/>
    <mergeCell ref="H118:I118"/>
    <mergeCell ref="B115:D115"/>
    <mergeCell ref="F115:G115"/>
    <mergeCell ref="H115:I115"/>
    <mergeCell ref="B116:D116"/>
    <mergeCell ref="F116:G116"/>
    <mergeCell ref="H116:I116"/>
    <mergeCell ref="B121:D121"/>
    <mergeCell ref="F121:G121"/>
    <mergeCell ref="H121:I121"/>
    <mergeCell ref="B122:D122"/>
    <mergeCell ref="F122:G122"/>
    <mergeCell ref="H122:I122"/>
    <mergeCell ref="B119:D119"/>
    <mergeCell ref="F119:G119"/>
    <mergeCell ref="H119:I119"/>
    <mergeCell ref="B120:D120"/>
    <mergeCell ref="F120:G120"/>
    <mergeCell ref="H120:I120"/>
    <mergeCell ref="B125:D125"/>
    <mergeCell ref="F125:G125"/>
    <mergeCell ref="H125:I125"/>
    <mergeCell ref="B126:D126"/>
    <mergeCell ref="F126:G126"/>
    <mergeCell ref="H126:I126"/>
    <mergeCell ref="B123:D123"/>
    <mergeCell ref="F123:G123"/>
    <mergeCell ref="H123:I123"/>
    <mergeCell ref="B124:D124"/>
    <mergeCell ref="F124:G124"/>
    <mergeCell ref="H124:I124"/>
    <mergeCell ref="B129:D129"/>
    <mergeCell ref="F129:G129"/>
    <mergeCell ref="H129:I129"/>
    <mergeCell ref="B130:D130"/>
    <mergeCell ref="F130:G130"/>
    <mergeCell ref="H130:I130"/>
    <mergeCell ref="B127:D127"/>
    <mergeCell ref="F127:G127"/>
    <mergeCell ref="H127:I127"/>
    <mergeCell ref="B128:D128"/>
    <mergeCell ref="F128:G128"/>
    <mergeCell ref="H128:I128"/>
    <mergeCell ref="B133:D133"/>
    <mergeCell ref="F133:G133"/>
    <mergeCell ref="H133:I133"/>
    <mergeCell ref="B134:D134"/>
    <mergeCell ref="F134:G134"/>
    <mergeCell ref="H134:I134"/>
    <mergeCell ref="B131:D131"/>
    <mergeCell ref="F131:G131"/>
    <mergeCell ref="H131:I131"/>
    <mergeCell ref="B132:D132"/>
    <mergeCell ref="F132:G132"/>
    <mergeCell ref="H132:I132"/>
    <mergeCell ref="B135:D135"/>
    <mergeCell ref="F135:G135"/>
    <mergeCell ref="H135:I135"/>
    <mergeCell ref="A136:M136"/>
    <mergeCell ref="A137:D137"/>
    <mergeCell ref="F137:G137"/>
    <mergeCell ref="H137:I137"/>
    <mergeCell ref="J137:K137"/>
    <mergeCell ref="L137:M137"/>
    <mergeCell ref="A138:D138"/>
    <mergeCell ref="F138:G138"/>
    <mergeCell ref="H138:I138"/>
    <mergeCell ref="J138:K138"/>
    <mergeCell ref="L138:M138"/>
    <mergeCell ref="A139:D139"/>
    <mergeCell ref="F139:G139"/>
    <mergeCell ref="H139:I139"/>
    <mergeCell ref="J139:K139"/>
    <mergeCell ref="L139:M139"/>
    <mergeCell ref="A140:D140"/>
    <mergeCell ref="F140:G140"/>
    <mergeCell ref="H140:I140"/>
    <mergeCell ref="J140:K140"/>
    <mergeCell ref="L140:M140"/>
    <mergeCell ref="B141:C141"/>
    <mergeCell ref="E141:G141"/>
    <mergeCell ref="H141:I141"/>
    <mergeCell ref="J141:K141"/>
    <mergeCell ref="L141:M141"/>
    <mergeCell ref="E145:G145"/>
    <mergeCell ref="L145:M145"/>
    <mergeCell ref="E146:G146"/>
    <mergeCell ref="L146:M146"/>
    <mergeCell ref="E147:G147"/>
    <mergeCell ref="L147:M147"/>
    <mergeCell ref="E142:G142"/>
    <mergeCell ref="L142:M142"/>
    <mergeCell ref="E143:G143"/>
    <mergeCell ref="L143:M143"/>
    <mergeCell ref="E144:G144"/>
    <mergeCell ref="L144:M144"/>
    <mergeCell ref="E151:G151"/>
    <mergeCell ref="L151:M151"/>
    <mergeCell ref="E152:G152"/>
    <mergeCell ref="L152:M152"/>
    <mergeCell ref="E153:G153"/>
    <mergeCell ref="L153:M153"/>
    <mergeCell ref="E148:G148"/>
    <mergeCell ref="L148:M148"/>
    <mergeCell ref="E149:G149"/>
    <mergeCell ref="L149:M149"/>
    <mergeCell ref="E150:G150"/>
    <mergeCell ref="L150:M150"/>
    <mergeCell ref="A158:M159"/>
    <mergeCell ref="A160:M160"/>
    <mergeCell ref="A161:M161"/>
    <mergeCell ref="A162:M162"/>
    <mergeCell ref="A163:M163"/>
    <mergeCell ref="A164:M164"/>
    <mergeCell ref="E154:G154"/>
    <mergeCell ref="L154:M154"/>
    <mergeCell ref="E155:G155"/>
    <mergeCell ref="L155:M155"/>
    <mergeCell ref="A156:M156"/>
    <mergeCell ref="A157:M157"/>
    <mergeCell ref="A185:G185"/>
    <mergeCell ref="H185:M185"/>
    <mergeCell ref="A186:G187"/>
    <mergeCell ref="H186:M187"/>
    <mergeCell ref="A165:M165"/>
    <mergeCell ref="A166:M166"/>
    <mergeCell ref="A167:M167"/>
    <mergeCell ref="A168:M168"/>
    <mergeCell ref="A169:M169"/>
    <mergeCell ref="A170:G184"/>
    <mergeCell ref="H170:M184"/>
  </mergeCells>
  <phoneticPr fontId="3" type="noConversion"/>
  <conditionalFormatting sqref="K7:K8">
    <cfRule type="expression" dxfId="0" priority="1">
      <formula>K7&gt;#REF!</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oo工地o月o日日誌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正男 馮</cp:lastModifiedBy>
  <dcterms:created xsi:type="dcterms:W3CDTF">2025-08-06T08:18:08Z</dcterms:created>
  <dcterms:modified xsi:type="dcterms:W3CDTF">2026-02-24T02:20:33Z</dcterms:modified>
</cp:coreProperties>
</file>